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showInkAnnotation="0"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atenea\Domusa\Catalogos\Tarifas\Tarifas excel\España\TARIFA 2023\"/>
    </mc:Choice>
  </mc:AlternateContent>
  <xr:revisionPtr revIDLastSave="0" documentId="13_ncr:1_{805BE99B-DE3B-4013-9119-E933FECA9FD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ARIFA 2023" sheetId="8" r:id="rId1"/>
    <sheet name="NOVEDADES" sheetId="9" r:id="rId2"/>
    <sheet name="OBSOLETOS" sheetId="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76" i="2" l="1"/>
  <c r="J75" i="2"/>
  <c r="J74" i="2"/>
  <c r="J73" i="2"/>
  <c r="J72" i="2"/>
  <c r="J71" i="2"/>
  <c r="J70" i="2"/>
  <c r="J69" i="2"/>
  <c r="J68" i="2"/>
  <c r="J67" i="2"/>
  <c r="J66" i="2"/>
  <c r="J65" i="2"/>
  <c r="J439" i="8"/>
  <c r="J490" i="8"/>
  <c r="J736" i="8"/>
  <c r="J735" i="8"/>
  <c r="J734" i="8"/>
  <c r="J733" i="8"/>
  <c r="J732" i="8"/>
  <c r="J731" i="8"/>
  <c r="J730" i="8"/>
  <c r="J729" i="8"/>
  <c r="J728" i="8"/>
  <c r="J727" i="8"/>
  <c r="J726" i="8"/>
  <c r="J725" i="8"/>
  <c r="J724" i="8"/>
  <c r="J723" i="8"/>
  <c r="J722" i="8"/>
  <c r="J721" i="8"/>
  <c r="J720" i="8"/>
  <c r="J719" i="8"/>
  <c r="J718" i="8"/>
  <c r="J717" i="8"/>
  <c r="J716" i="8"/>
  <c r="J715" i="8"/>
  <c r="J714" i="8"/>
  <c r="J713" i="8"/>
  <c r="J706" i="8"/>
  <c r="J705" i="8"/>
  <c r="J692" i="8"/>
  <c r="J691" i="8"/>
  <c r="J690" i="8"/>
  <c r="J689" i="8"/>
  <c r="J688" i="8"/>
  <c r="J687" i="8"/>
  <c r="J686" i="8"/>
  <c r="J685" i="8"/>
  <c r="J684" i="8"/>
  <c r="J683" i="8"/>
  <c r="J682" i="8"/>
  <c r="J681" i="8"/>
  <c r="J680" i="8"/>
  <c r="J679" i="8"/>
  <c r="J678" i="8"/>
  <c r="J677" i="8"/>
  <c r="J676" i="8"/>
  <c r="J675" i="8"/>
  <c r="J674" i="8"/>
  <c r="J673" i="8"/>
  <c r="J672" i="8"/>
  <c r="J671" i="8"/>
  <c r="J670" i="8"/>
  <c r="J669" i="8"/>
  <c r="J668" i="8"/>
  <c r="J667" i="8"/>
  <c r="J666" i="8"/>
  <c r="J649" i="8"/>
  <c r="J569" i="8"/>
  <c r="J568" i="8"/>
  <c r="J567" i="8"/>
  <c r="J535" i="8"/>
  <c r="J528" i="8"/>
  <c r="J527" i="8"/>
  <c r="J526" i="8"/>
  <c r="J512" i="8"/>
  <c r="J469" i="8"/>
  <c r="J468" i="8"/>
  <c r="J467" i="8"/>
  <c r="J466" i="8"/>
  <c r="J458" i="8"/>
  <c r="J457" i="8"/>
  <c r="J456" i="8"/>
  <c r="J455" i="8"/>
  <c r="J447" i="8"/>
  <c r="J446" i="8"/>
  <c r="J434" i="8"/>
  <c r="J417" i="8"/>
  <c r="J416" i="8"/>
  <c r="J322" i="8"/>
  <c r="J321" i="8"/>
  <c r="J320" i="8"/>
  <c r="J319" i="8"/>
  <c r="J318" i="8"/>
  <c r="J314" i="8"/>
  <c r="J313" i="8"/>
  <c r="J312" i="8"/>
  <c r="J311" i="8"/>
  <c r="J310" i="8"/>
  <c r="J308" i="8"/>
  <c r="J307" i="8"/>
  <c r="J306" i="8"/>
  <c r="J304" i="8"/>
  <c r="J303" i="8"/>
  <c r="J286" i="8"/>
  <c r="J248" i="8"/>
  <c r="J247" i="8"/>
  <c r="J246" i="8"/>
  <c r="J245" i="8"/>
  <c r="J155" i="8"/>
  <c r="J154" i="8"/>
  <c r="J153" i="8"/>
  <c r="J112" i="8"/>
  <c r="J111" i="8"/>
  <c r="J110" i="8"/>
  <c r="J109" i="8"/>
  <c r="J108" i="8"/>
  <c r="J107" i="8"/>
  <c r="J106" i="8"/>
  <c r="J105" i="8"/>
  <c r="J104" i="8"/>
  <c r="J103" i="8"/>
  <c r="J102" i="8"/>
  <c r="J101" i="8"/>
  <c r="J86" i="8"/>
  <c r="J85" i="8"/>
  <c r="J82" i="8"/>
  <c r="J81" i="8"/>
  <c r="J80" i="8"/>
  <c r="J26" i="8"/>
  <c r="J15" i="8"/>
  <c r="J13" i="8"/>
</calcChain>
</file>

<file path=xl/sharedStrings.xml><?xml version="1.0" encoding="utf-8"?>
<sst xmlns="http://schemas.openxmlformats.org/spreadsheetml/2006/main" count="5545" uniqueCount="1965">
  <si>
    <t>Extensión para 1 captador</t>
  </si>
  <si>
    <t>TCLIM00017</t>
  </si>
  <si>
    <t>CELC000127</t>
  </si>
  <si>
    <t>CFOV000030</t>
  </si>
  <si>
    <t>TKITACU081</t>
  </si>
  <si>
    <t>Kit vaso de expansión solar 12 l. (DS Pack 300)</t>
  </si>
  <si>
    <t>TKITACU082</t>
  </si>
  <si>
    <t>Kit vaso de expansión solar 18l. (DS Pack 500/750)</t>
  </si>
  <si>
    <t>TKITACU083</t>
  </si>
  <si>
    <t>Portabulbos</t>
  </si>
  <si>
    <t>TKITACU085</t>
  </si>
  <si>
    <t>Liquido anticongelante 5l. (concentración) 100%</t>
  </si>
  <si>
    <t>TKITACU090</t>
  </si>
  <si>
    <t>TEVC000012</t>
  </si>
  <si>
    <t>TEVC000013</t>
  </si>
  <si>
    <t>TEVC000014</t>
  </si>
  <si>
    <t>TEVC000015</t>
  </si>
  <si>
    <t>KIT RESISTENCIA ELECTRICA 1.5KW DS-COMPACT</t>
  </si>
  <si>
    <t>CGAS000360</t>
  </si>
  <si>
    <t>KIT PARA SALIDA VERTICAL EV</t>
  </si>
  <si>
    <t>A+++</t>
  </si>
  <si>
    <t>1500x762x1168</t>
  </si>
  <si>
    <t>1520x782x1378</t>
  </si>
  <si>
    <t>Unidades
 compra</t>
  </si>
  <si>
    <t>PESO
(KG)</t>
  </si>
  <si>
    <t>VOLU
(cm3)</t>
  </si>
  <si>
    <t>ALT/ANCH/FON
(mm)</t>
  </si>
  <si>
    <t>TKITBIO036</t>
  </si>
  <si>
    <t>TKITBIO037</t>
  </si>
  <si>
    <t>BOMBA DE ALTA EFICIENCIA 10/16</t>
  </si>
  <si>
    <t>TKITBIO055</t>
  </si>
  <si>
    <t>KIT ANTICONDENSADOS 66</t>
  </si>
  <si>
    <t>TKITACU091</t>
  </si>
  <si>
    <t>KIT RESISTENCIA ELECTRICA 2.5KW DS-COMPACT</t>
  </si>
  <si>
    <t>TKITACU098</t>
  </si>
  <si>
    <t>8435134824222</t>
  </si>
  <si>
    <t>TKITACU099</t>
  </si>
  <si>
    <t>8435134824239</t>
  </si>
  <si>
    <t>DEPOSITO DE INERCIA BT 100 M (100 l. instalación mural)</t>
  </si>
  <si>
    <t>DEPOSITO DE INERCIA BT 100 (100 l.)</t>
  </si>
  <si>
    <t>DEPOSITO DE INERCIA BT 150 (150 l.)</t>
  </si>
  <si>
    <t>DEPOSITO DE INERCIA BT 200 (200 l.)</t>
  </si>
  <si>
    <t>DEPOSITO DE INERCIA BT 250 (250 l.)</t>
  </si>
  <si>
    <t>TKITACU108</t>
  </si>
  <si>
    <t>PROTECCIÓN CATÓDICA DS PACK DUO 500/750</t>
  </si>
  <si>
    <t>DS PACK</t>
  </si>
  <si>
    <t>Kit de conexión hidráulico 15m DN20 Inox</t>
  </si>
  <si>
    <t>TKITACU100</t>
  </si>
  <si>
    <t>8435134824246</t>
  </si>
  <si>
    <t>Conector doble para unión de tubo DN16</t>
  </si>
  <si>
    <t>TKITACU101</t>
  </si>
  <si>
    <t>8435134824253</t>
  </si>
  <si>
    <t>Conector doble para unión de tubo DN20</t>
  </si>
  <si>
    <t>TKITACU102</t>
  </si>
  <si>
    <t>8435134824260</t>
  </si>
  <si>
    <t>CONTROL DE CASCADA MC</t>
  </si>
  <si>
    <t>TKITBIO076</t>
  </si>
  <si>
    <t>LEÑA PELLET</t>
  </si>
  <si>
    <t>DUAL THERM 25</t>
  </si>
  <si>
    <t>TDUA000000</t>
  </si>
  <si>
    <t>JAKA HFD CONDNES OD</t>
  </si>
  <si>
    <t>EVOLUTION EV HFM OD</t>
  </si>
  <si>
    <t>TJAK000077</t>
  </si>
  <si>
    <t>TJAK000078</t>
  </si>
  <si>
    <t>TKITBIO058</t>
  </si>
  <si>
    <t>TKITBIO059</t>
  </si>
  <si>
    <t>TKITBIO060</t>
  </si>
  <si>
    <t>SINFÍN SILO DE OBRA1,5</t>
  </si>
  <si>
    <t>PROLONGACION DEL SINFÍN DE OBRA 1</t>
  </si>
  <si>
    <t>PROLONGACION DEL SINFÍN DE OBRA 0,5</t>
  </si>
  <si>
    <t>JAKA HFD 20 CONDENS OD</t>
  </si>
  <si>
    <t>JAKA HFD 40 CONDENS OD</t>
  </si>
  <si>
    <t>JAKA HFD 30 CONDENS OD</t>
  </si>
  <si>
    <t>EVOLUTION EV 30 HFM OD</t>
  </si>
  <si>
    <t>EVOLUTION EV 40 HFM OD</t>
  </si>
  <si>
    <t>PACK UNIT LG 30 BT DUO 750</t>
  </si>
  <si>
    <t>PACK UNIT LG 40 BT DUO 1000</t>
  </si>
  <si>
    <t>PACK UNIT LG 30 BT 750</t>
  </si>
  <si>
    <t>PACK UNIT LG 40 BT 1000</t>
  </si>
  <si>
    <t>PACKS LIGNUM</t>
  </si>
  <si>
    <t>CELC000282</t>
  </si>
  <si>
    <t>CGAS000314</t>
  </si>
  <si>
    <t>CGAS000315</t>
  </si>
  <si>
    <t>CGAS000316</t>
  </si>
  <si>
    <t>CGAS000317</t>
  </si>
  <si>
    <t>CGAS000318</t>
  </si>
  <si>
    <t>CGAS000319</t>
  </si>
  <si>
    <t>CGAS000322</t>
  </si>
  <si>
    <t>CGAS000324</t>
  </si>
  <si>
    <t>CGAS000325</t>
  </si>
  <si>
    <t>Conductos para calderas de gas de condensación</t>
  </si>
  <si>
    <t>Kit de conexión a captador DN16 a 3/4</t>
  </si>
  <si>
    <t>TKITACU103</t>
  </si>
  <si>
    <t>Kit de conexión a captador DN20 a 3/4</t>
  </si>
  <si>
    <t>TKITACU104</t>
  </si>
  <si>
    <t>Kit de 4 soportes para tubo de DN16</t>
  </si>
  <si>
    <t>TKITACU105</t>
  </si>
  <si>
    <t>Kit de 4 soportes para tubo de DN20</t>
  </si>
  <si>
    <t>CGAS000361</t>
  </si>
  <si>
    <t>TUBO 0,5M D. 80</t>
  </si>
  <si>
    <t>TUBO 0,5M D. 100</t>
  </si>
  <si>
    <t>CGAS000356</t>
  </si>
  <si>
    <t>TKITACU017</t>
  </si>
  <si>
    <t>Conector doble para unión de tubo Ø 12</t>
  </si>
  <si>
    <t>TKITACU018</t>
  </si>
  <si>
    <t>Caja de 4 soportes para tubo Ø 12</t>
  </si>
  <si>
    <t>1875x710x626</t>
  </si>
  <si>
    <t>1850x710x656</t>
  </si>
  <si>
    <t>1900x710x656</t>
  </si>
  <si>
    <t>1.010x888x626</t>
  </si>
  <si>
    <t>200x200x135</t>
  </si>
  <si>
    <t>170x155x285</t>
  </si>
  <si>
    <t>100x100x100</t>
  </si>
  <si>
    <t>145x195x195</t>
  </si>
  <si>
    <t>175x177x47</t>
  </si>
  <si>
    <t>90x580x115</t>
  </si>
  <si>
    <t>110x45x65</t>
  </si>
  <si>
    <t>100x220x500</t>
  </si>
  <si>
    <t>990x710x626</t>
  </si>
  <si>
    <t>1450x710x626</t>
  </si>
  <si>
    <t>1600x710x656</t>
  </si>
  <si>
    <t>1780x830x830</t>
  </si>
  <si>
    <t>1960x940x940</t>
  </si>
  <si>
    <t>1750x1150x1120</t>
  </si>
  <si>
    <t>VASO DE EXPANSION 8 l. A.C.S.</t>
  </si>
  <si>
    <t>1130x766x476</t>
  </si>
  <si>
    <t>TDBT000005</t>
  </si>
  <si>
    <t>TDBT000006</t>
  </si>
  <si>
    <t>BT DUO 150</t>
  </si>
  <si>
    <t>BT DUO 250</t>
  </si>
  <si>
    <t>TDSC000018</t>
  </si>
  <si>
    <t>TDSC000019</t>
  </si>
  <si>
    <t>TDSC000020</t>
  </si>
  <si>
    <t>TDSC000021</t>
  </si>
  <si>
    <t>TDSC000022</t>
  </si>
  <si>
    <t>TDSC000023</t>
  </si>
  <si>
    <t>TDSC000024</t>
  </si>
  <si>
    <t>TDSC000025</t>
  </si>
  <si>
    <t>THYD000005</t>
  </si>
  <si>
    <t>HYDRO 30 V PLUS</t>
  </si>
  <si>
    <t>THYD000006</t>
  </si>
  <si>
    <t>HYDRO 50 V PLUS</t>
  </si>
  <si>
    <t>HYDRO</t>
  </si>
  <si>
    <t>THYD000007</t>
  </si>
  <si>
    <t>HYDRO 80 V PLUS</t>
  </si>
  <si>
    <t>THYD000008</t>
  </si>
  <si>
    <t>HYDRO 100 V PLUS</t>
  </si>
  <si>
    <t>THYD000009</t>
  </si>
  <si>
    <t>HYDRO 150 V PLUS</t>
  </si>
  <si>
    <t>THYD000000</t>
  </si>
  <si>
    <t>HYDRO 30 V</t>
  </si>
  <si>
    <t>THYD000001</t>
  </si>
  <si>
    <t>HYDRO 50 V</t>
  </si>
  <si>
    <t>THYD000002</t>
  </si>
  <si>
    <t>HYDRO 80 V</t>
  </si>
  <si>
    <t>THYD000003</t>
  </si>
  <si>
    <t>HYDRO 100 V</t>
  </si>
  <si>
    <t>THYD000004</t>
  </si>
  <si>
    <t>HYDRO 150 V</t>
  </si>
  <si>
    <t>HYDRO 80 H PLUS</t>
  </si>
  <si>
    <t>HYDRO 100 H PLUS</t>
  </si>
  <si>
    <t>385x395x565</t>
  </si>
  <si>
    <t>385x395x840</t>
  </si>
  <si>
    <t>470x480x820</t>
  </si>
  <si>
    <t>470x480x980</t>
  </si>
  <si>
    <t>470x480x1350</t>
  </si>
  <si>
    <t>470x480x605</t>
  </si>
  <si>
    <t>SOPORTE MURAL E26</t>
  </si>
  <si>
    <t>CODIGO</t>
  </si>
  <si>
    <t>EAN13</t>
  </si>
  <si>
    <t>DESCRIPCION</t>
  </si>
  <si>
    <t>Modelo</t>
  </si>
  <si>
    <t>OPCIONES</t>
  </si>
  <si>
    <t>90x90x35</t>
  </si>
  <si>
    <t>215x410x510</t>
  </si>
  <si>
    <t>CELC000211</t>
  </si>
  <si>
    <t>SONDA DE ACUMULADOR</t>
  </si>
  <si>
    <t>326+480+100</t>
  </si>
  <si>
    <t>385+480+100</t>
  </si>
  <si>
    <t>480+480+100</t>
  </si>
  <si>
    <t>1465x642x888</t>
  </si>
  <si>
    <t>1500x762x960</t>
  </si>
  <si>
    <t>1480x910x888</t>
  </si>
  <si>
    <t>1500x782x1138</t>
  </si>
  <si>
    <t>1620x888x930</t>
  </si>
  <si>
    <t>1610x960x1120</t>
  </si>
  <si>
    <t>1940x1550x1696</t>
  </si>
  <si>
    <t>CFOV000035</t>
  </si>
  <si>
    <t>VASO EXPANSION A.C.S. DE 5 LITROS</t>
  </si>
  <si>
    <t>340x170x170</t>
  </si>
  <si>
    <t>115x172x167</t>
  </si>
  <si>
    <t>122x115x1040</t>
  </si>
  <si>
    <t>747x581x581</t>
  </si>
  <si>
    <t>1027x581x581</t>
  </si>
  <si>
    <t>1327x581x581</t>
  </si>
  <si>
    <t>1627x581x581</t>
  </si>
  <si>
    <t>115x165x167</t>
  </si>
  <si>
    <t>CGAS000074</t>
  </si>
  <si>
    <t>140x336x350</t>
  </si>
  <si>
    <t>CGAS000075</t>
  </si>
  <si>
    <t>155x280x512</t>
  </si>
  <si>
    <t>CGAS000080</t>
  </si>
  <si>
    <t>CODO 90º COAXIAL</t>
  </si>
  <si>
    <t>145x225x225</t>
  </si>
  <si>
    <t>CGAS000081</t>
  </si>
  <si>
    <t>CODO 45º COAXIAL</t>
  </si>
  <si>
    <t>CGAS000082</t>
  </si>
  <si>
    <t>TUBO 1 M COAXIAL</t>
  </si>
  <si>
    <t>140x135x1040</t>
  </si>
  <si>
    <t>CGAS000084</t>
  </si>
  <si>
    <t>CODO 90º D.80</t>
  </si>
  <si>
    <t>CGAS000085</t>
  </si>
  <si>
    <t>CODO 45 D. 80</t>
  </si>
  <si>
    <t>CGAS000086</t>
  </si>
  <si>
    <t>TKITEVT010</t>
  </si>
  <si>
    <t>TUBO 1M D. 80</t>
  </si>
  <si>
    <t>CGAS000119</t>
  </si>
  <si>
    <t>MCF 30-HDX 100 LTS con KIT SRX1</t>
  </si>
  <si>
    <t>MCF 40-HDX 100 LTS con KIT SRX1</t>
  </si>
  <si>
    <t>MCF 50-HDX 100 LTS con KIT SRX1</t>
  </si>
  <si>
    <t>MCF 30-HDX 130 LTS con KIT SRX1</t>
  </si>
  <si>
    <t>MCF 40-HDX 130 LTS con KIT SRX1</t>
  </si>
  <si>
    <t>MCF 50-HDX 130 LTS con KIT SRX1</t>
  </si>
  <si>
    <t>MCF 30-HDXV 100 LTS con Kit SRX1</t>
  </si>
  <si>
    <t>MCF 40-HDXV 100 LTS con Kit SRX1</t>
  </si>
  <si>
    <t>MCF 30-HDXV 130 LTS con Kit SRX1</t>
  </si>
  <si>
    <t>MCF 40-HDXV 130 LTS con Kit SRX1</t>
  </si>
  <si>
    <t>MCF 30-HDXV 100 LTS e con Kit SRX2</t>
  </si>
  <si>
    <t>MCF 40-HDXV 100 LTS e con Kit SRX2</t>
  </si>
  <si>
    <t>MCF 30-HDXV 130 LTS e con Kit SRX2</t>
  </si>
  <si>
    <t>MCF 40-HDXV 130 LTS e con Kit SRX2</t>
  </si>
  <si>
    <t>MCF 30-HDX 100 LTS e con Kit SRX2</t>
  </si>
  <si>
    <t>MCF 40-HDX 100 LTS e con Kit SRX2</t>
  </si>
  <si>
    <t>MCF 50-HDX 100 LTS e con Kit SRX2</t>
  </si>
  <si>
    <t>MCF 30-HDX 130 LTS e con Kit SRX2</t>
  </si>
  <si>
    <t>MCF 40-HDX 130 LTS e con Kit SRX2</t>
  </si>
  <si>
    <t>MCF 50-HDX 130 LTS e con Kit SRX2</t>
  </si>
  <si>
    <t>TUBO 0,5 M COAXIAL</t>
  </si>
  <si>
    <t>165x165x540</t>
  </si>
  <si>
    <t>CGAS000141</t>
  </si>
  <si>
    <t>KIT EVACUACION TIRO FORZADO INOX D.80</t>
  </si>
  <si>
    <t>125x115x1040</t>
  </si>
  <si>
    <t>CGAS000145</t>
  </si>
  <si>
    <t>KIT SUELO RADIANTE SRM2</t>
  </si>
  <si>
    <t>KIT SUELO RADIANTE SRC2</t>
  </si>
  <si>
    <t>PROTECCION CATODICA DS-matic 1.15</t>
  </si>
  <si>
    <t>TDBT000004</t>
  </si>
  <si>
    <t>TDBT000000</t>
  </si>
  <si>
    <t>TDBT000001</t>
  </si>
  <si>
    <t>TDBT000002</t>
  </si>
  <si>
    <t>TDBT000003</t>
  </si>
  <si>
    <t>TUBO FLEXIBLE (15 m)</t>
  </si>
  <si>
    <t>VALVULA DE SEGURIDAD ACS</t>
  </si>
  <si>
    <t>SOPORTE MURAL E28</t>
  </si>
  <si>
    <t>SOPORTE MURAL CENTRALITA LAGO 0321</t>
  </si>
  <si>
    <t>PROTECCION CATODICA DS-matic 1.25/2.25</t>
  </si>
  <si>
    <t>PROTECCION CATODICA DS-matic Duo 1.15</t>
  </si>
  <si>
    <t>PROTECCION CATODICA DS-matic Duo 1.25/2.25</t>
  </si>
  <si>
    <t>THYD000010</t>
  </si>
  <si>
    <t>THYD000011</t>
  </si>
  <si>
    <t>TUBO 1 m. INOX D.80</t>
  </si>
  <si>
    <t>115x115x1030</t>
  </si>
  <si>
    <t>CGAS000146</t>
  </si>
  <si>
    <t>TUBO 0,5 m INOX D.80</t>
  </si>
  <si>
    <t>117x120x540</t>
  </si>
  <si>
    <t>CGAS000147</t>
  </si>
  <si>
    <t>CURVA 90º INOX D.80</t>
  </si>
  <si>
    <t>120x235x195</t>
  </si>
  <si>
    <t>CGAS000148</t>
  </si>
  <si>
    <t>CURVA 45º INOX D.80</t>
  </si>
  <si>
    <t>CGAS000149</t>
  </si>
  <si>
    <t>100x210x210</t>
  </si>
  <si>
    <t>CGAS000150</t>
  </si>
  <si>
    <t>DEFLECTOR PARA SALIDA VERTICAL INOX D.80</t>
  </si>
  <si>
    <t>178x178x178</t>
  </si>
  <si>
    <t>CGAS000181</t>
  </si>
  <si>
    <t>KIT PARA SALIDA VERTICAL 1 m. D.80/125 INOX</t>
  </si>
  <si>
    <t>1555x283x290</t>
  </si>
  <si>
    <t>CGAS000182</t>
  </si>
  <si>
    <t>CURVA 90º COAXIAL D.80/125 INOX</t>
  </si>
  <si>
    <t>410x215x145</t>
  </si>
  <si>
    <t>CGAS000183</t>
  </si>
  <si>
    <t>CURVA 45º COAXIAL D.80/125 INOX</t>
  </si>
  <si>
    <t>310x170x140</t>
  </si>
  <si>
    <t>CGAS000184</t>
  </si>
  <si>
    <t>(1809600)(1031745)</t>
  </si>
  <si>
    <t>(2013180)(1031745)</t>
  </si>
  <si>
    <t>(2157600)(1031745)</t>
  </si>
  <si>
    <t>(2400330)(1031745)</t>
  </si>
  <si>
    <t>(1809600)(914760)</t>
  </si>
  <si>
    <t>(2013180)(914760)</t>
  </si>
  <si>
    <t>(2400330)(914760)</t>
  </si>
  <si>
    <t>(2157600)(914760)</t>
  </si>
  <si>
    <t>TUBO 1m. COAXIAL D.80/125 INOX</t>
  </si>
  <si>
    <t>1015x140x140</t>
  </si>
  <si>
    <t>CGAS000185</t>
  </si>
  <si>
    <t>TUBO 0,5m. COAXIAL D.80/125 INOX</t>
  </si>
  <si>
    <t>515x140x140</t>
  </si>
  <si>
    <t>CGAS000186</t>
  </si>
  <si>
    <t>KIT PARA SALIDA DOBLE CONDUCTO D.80 INOX/INOX</t>
  </si>
  <si>
    <t>1015x180x125</t>
  </si>
  <si>
    <t>CGAS000188</t>
  </si>
  <si>
    <t>TERMINAL SALIDA HORIZONTAL 1 M</t>
  </si>
  <si>
    <t>160x135x1130</t>
  </si>
  <si>
    <t>CGAS000189</t>
  </si>
  <si>
    <t>KIT PARA SALIDA HORIZONTAL 1 m. D.80/125 INOX</t>
  </si>
  <si>
    <t>1020x140x140</t>
  </si>
  <si>
    <t>CGAS000193</t>
  </si>
  <si>
    <t>RECOGIDA DE CONDENSADOS</t>
  </si>
  <si>
    <t>220x320x220</t>
  </si>
  <si>
    <t>CGAS000213</t>
  </si>
  <si>
    <t>ADAPTADOR PARA TUBO COAXIAL 80/125 INOX</t>
  </si>
  <si>
    <t>183x173x171</t>
  </si>
  <si>
    <t>CGAS000229</t>
  </si>
  <si>
    <t>ADAPTADOR CON RECOGIDA DE CONDENSADOS D. 125/80 INOX</t>
  </si>
  <si>
    <t>183x173x172</t>
  </si>
  <si>
    <t>CGAS000230</t>
  </si>
  <si>
    <t>ADAPTADOR CON RECOGIDA DE CONDENSADOS D. 150/80 INOX</t>
  </si>
  <si>
    <t>183x173x173</t>
  </si>
  <si>
    <t>DS-MATIC 1.15 L</t>
  </si>
  <si>
    <t>DS-MATIC 1.25 L</t>
  </si>
  <si>
    <t>DS-MATIC 2.25 L</t>
  </si>
  <si>
    <t>DS-MATIC 1.15 Duo L</t>
  </si>
  <si>
    <t>DS-MATIC 1.25 Duo L</t>
  </si>
  <si>
    <t>DS-MATIC 2.25 Duo L</t>
  </si>
  <si>
    <t>DS-MATIC Plus 1.15 L</t>
  </si>
  <si>
    <t>DS-MATIC Plus 1.25 L</t>
  </si>
  <si>
    <t>DS-MATIC Plus 2.25 L</t>
  </si>
  <si>
    <t>DS-MATIC Plus 1.15 Duo L</t>
  </si>
  <si>
    <t>DS-MATIC Plus 1.25 Duo L</t>
  </si>
  <si>
    <t>DS-MATIC Plus 2.25 Duo L</t>
  </si>
  <si>
    <t>DS-MATIC 1.15 XL</t>
  </si>
  <si>
    <t>DS-MATIC 1.25 XL</t>
  </si>
  <si>
    <t>DS-MATIC 2.25 XL</t>
  </si>
  <si>
    <t>DS-MATIC 1.15 Duo XL</t>
  </si>
  <si>
    <t>DS-MATIC 1.25 Duo XL</t>
  </si>
  <si>
    <t>DS-MATIC 2.25 Duo XL</t>
  </si>
  <si>
    <t>DS-MATIC Plus 1.15 XL</t>
  </si>
  <si>
    <t>DS-MATIC Plus 1.25 XL</t>
  </si>
  <si>
    <t>DS-MATIC Plus 2.25 XL</t>
  </si>
  <si>
    <t>DS-MATIC Plus 1.15 Duo XL</t>
  </si>
  <si>
    <t>DS-MATIC Plus 1.25 Duo XL</t>
  </si>
  <si>
    <t>DS-MATIC Plus 2.25 Duo XL</t>
  </si>
  <si>
    <t>DS PACK 300-2C</t>
  </si>
  <si>
    <t>DS PACK 300-3C</t>
  </si>
  <si>
    <t>DS PACK 500-3C</t>
  </si>
  <si>
    <t>DS PACK 500-4C</t>
  </si>
  <si>
    <t>DS PACK 750-4C</t>
  </si>
  <si>
    <t>DS PACK 750-5C</t>
  </si>
  <si>
    <t>DS PACK 750-6C</t>
  </si>
  <si>
    <t>DS PACK DUO 300-2C</t>
  </si>
  <si>
    <t>DS PACK DUO 300-3C</t>
  </si>
  <si>
    <t>DS PACK DUO 500-3C</t>
  </si>
  <si>
    <t>DS PACK DUO 500-4C</t>
  </si>
  <si>
    <t>DS PACK DUO 750-4C</t>
  </si>
  <si>
    <t>DS PACK DUO 750-5C</t>
  </si>
  <si>
    <t>TDBT000013</t>
  </si>
  <si>
    <t>TDBT000014</t>
  </si>
  <si>
    <t>TDBT000015</t>
  </si>
  <si>
    <t>TKITBIO061</t>
  </si>
  <si>
    <t>TKITBIO057</t>
  </si>
  <si>
    <t>SISTEMA DE ASPIRACION CVS</t>
  </si>
  <si>
    <t>DS PACK DUO 750-6C</t>
  </si>
  <si>
    <t>DS PACK 190-1C</t>
  </si>
  <si>
    <t>DS PACK 190-2C</t>
  </si>
  <si>
    <t>550x375x250</t>
  </si>
  <si>
    <t>625x550x250</t>
  </si>
  <si>
    <t>680x580x350</t>
  </si>
  <si>
    <t>700x680x350</t>
  </si>
  <si>
    <t>TCPT000092</t>
  </si>
  <si>
    <t>DS CLASS V 3</t>
  </si>
  <si>
    <t>TKITACU028</t>
  </si>
  <si>
    <t>TKITACU029</t>
  </si>
  <si>
    <t>TKITACU040</t>
  </si>
  <si>
    <t>TKITACU041</t>
  </si>
  <si>
    <t>TKITACU042</t>
  </si>
  <si>
    <t>TKITACU043</t>
  </si>
  <si>
    <t>TKITACU044</t>
  </si>
  <si>
    <t>Soporte Teja Árabe Alta Sin Rastrel 1 Colector</t>
  </si>
  <si>
    <t xml:space="preserve">Soporte Teja Árabe Alta Sin Rastrel 2 Colectores </t>
  </si>
  <si>
    <t xml:space="preserve">Soporte Teja Plana 1 Colector </t>
  </si>
  <si>
    <t xml:space="preserve">Soporte Teja Plana 2 Colectores </t>
  </si>
  <si>
    <t xml:space="preserve">Soporte Teja de Pizarra 1 colector </t>
  </si>
  <si>
    <t xml:space="preserve">Soporte Teja de Pizarra 2 colectores </t>
  </si>
  <si>
    <t xml:space="preserve">Soporte sobre cubierta plana 1 captador </t>
  </si>
  <si>
    <t xml:space="preserve">Soporte sobre cubierta plana 2 captadores </t>
  </si>
  <si>
    <t xml:space="preserve">Soportes universales sobre tejado inclinado 1 captador </t>
  </si>
  <si>
    <t xml:space="preserve">Soportes universales sobre tejado inclinado 2 captadores </t>
  </si>
  <si>
    <t xml:space="preserve">Soporte Teja Árabe Sin Rastrel 3 captadores </t>
  </si>
  <si>
    <t xml:space="preserve">Soporte Teja Árabe Sin Rastrel 4 captadores </t>
  </si>
  <si>
    <t xml:space="preserve">Soporte Teja Árabe Sin Rastrel 5 captadores </t>
  </si>
  <si>
    <t xml:space="preserve">Soporte Teja Árabe Sin Rastrel 6 captadores </t>
  </si>
  <si>
    <t xml:space="preserve">Soporte Teja Árabe Sin Rastrel 7 captadores </t>
  </si>
  <si>
    <t>TKITACU030</t>
  </si>
  <si>
    <t>TKITACU031</t>
  </si>
  <si>
    <t>TKITACU032</t>
  </si>
  <si>
    <t>TKITACU033</t>
  </si>
  <si>
    <t>TKITACU045</t>
  </si>
  <si>
    <t>TKITACU046</t>
  </si>
  <si>
    <t>TKITACU047</t>
  </si>
  <si>
    <t>TKITACU048</t>
  </si>
  <si>
    <t>TKITACU049</t>
  </si>
  <si>
    <t>TKITACU050</t>
  </si>
  <si>
    <t>TKITACU051</t>
  </si>
  <si>
    <t>TKITACU052</t>
  </si>
  <si>
    <t>TKITACU053</t>
  </si>
  <si>
    <t>TKITACU054</t>
  </si>
  <si>
    <t xml:space="preserve">Soporte Teja Plana 3 captadores </t>
  </si>
  <si>
    <t xml:space="preserve">Soporte Teja Plana 4 captadores </t>
  </si>
  <si>
    <t xml:space="preserve">Soporte Teja Plana 5 captadores </t>
  </si>
  <si>
    <t xml:space="preserve">Soporte Teja Plana 6 captadores </t>
  </si>
  <si>
    <t xml:space="preserve">Soporte Teja Plana 7 captadores </t>
  </si>
  <si>
    <t xml:space="preserve">Soporte Teja de Pizarra 3 captadores </t>
  </si>
  <si>
    <t xml:space="preserve">Soporte Teja de Pizarra 4 captadores </t>
  </si>
  <si>
    <t xml:space="preserve">Soporte Teja de Pizarra 5 captadores </t>
  </si>
  <si>
    <t xml:space="preserve">Soporte Teja de Pizarra 6 captadores </t>
  </si>
  <si>
    <t xml:space="preserve">Soporte Teja de Pizarra 7 captadores </t>
  </si>
  <si>
    <t xml:space="preserve">Soporte Teja Baja con Rastrel 3 captadores </t>
  </si>
  <si>
    <t xml:space="preserve">Soporte Teja Baja con Rastrel 4 captadores </t>
  </si>
  <si>
    <t>CGAS000376</t>
  </si>
  <si>
    <t>Adaptador codo 60/100</t>
  </si>
  <si>
    <t>CGAS000377</t>
  </si>
  <si>
    <t>Adaptador recto 60/100</t>
  </si>
  <si>
    <t>ACCESORIOS DE CONDUCTOS</t>
  </si>
  <si>
    <t>CGAS000378</t>
  </si>
  <si>
    <t>Adaptador 80/80</t>
  </si>
  <si>
    <t>CGAS000382</t>
  </si>
  <si>
    <t>Adaptador coaxial 80/125</t>
  </si>
  <si>
    <t>CGAS000379</t>
  </si>
  <si>
    <t>CGAS000381</t>
  </si>
  <si>
    <t>Kit para salida de doble flujo 1 m</t>
  </si>
  <si>
    <t>Rejilla de aspiración</t>
  </si>
  <si>
    <t xml:space="preserve">Soporte Teja Baja con Rastrel 5 captadores </t>
  </si>
  <si>
    <t xml:space="preserve">Soporte Teja Baja con Rastrel 6 captadores </t>
  </si>
  <si>
    <t xml:space="preserve">Soporte Teja Baja con Rastrel 7 captadores </t>
  </si>
  <si>
    <t xml:space="preserve">Soporte Teja Alta con Rastrel 3 captadores </t>
  </si>
  <si>
    <t xml:space="preserve">Soporte Teja Alta con Rastrel 5 captadores </t>
  </si>
  <si>
    <t xml:space="preserve">Soporte Teja Alta con Rastrel 4 captadores </t>
  </si>
  <si>
    <t xml:space="preserve">Soporte Teja Alta con Rastrel 6 captadores </t>
  </si>
  <si>
    <t xml:space="preserve">Soportes univesales sobre tejado inclinado 3 captadores </t>
  </si>
  <si>
    <t xml:space="preserve">Soporte Teja Alta con Rastrel 7 captadores </t>
  </si>
  <si>
    <t xml:space="preserve">Soportes univesales sobre tejado inclinado 4 captadores </t>
  </si>
  <si>
    <t xml:space="preserve">Soportes univesales sobre tejado inclinado 5 captadores </t>
  </si>
  <si>
    <t xml:space="preserve">Soportes univesales sobre tejado inclinado 6 captadores </t>
  </si>
  <si>
    <t xml:space="preserve">Soportes univesales sobre tejado inclinado 7 captadores </t>
  </si>
  <si>
    <t>TKITACU022</t>
  </si>
  <si>
    <t>TKITACU023</t>
  </si>
  <si>
    <t>TKITACU024</t>
  </si>
  <si>
    <t>TKITACU025</t>
  </si>
  <si>
    <t>TKITACU055</t>
  </si>
  <si>
    <t>TKITACU056</t>
  </si>
  <si>
    <t>TKITACU057</t>
  </si>
  <si>
    <t>TKITACU058</t>
  </si>
  <si>
    <t>TKITACU059</t>
  </si>
  <si>
    <t>TKITACU060</t>
  </si>
  <si>
    <t>TKITACU061</t>
  </si>
  <si>
    <t>TKITACU062</t>
  </si>
  <si>
    <t>TKITACU063</t>
  </si>
  <si>
    <t>TKITACU064</t>
  </si>
  <si>
    <t xml:space="preserve">Soporte Teja Baja con Rastrel 1 Colector </t>
  </si>
  <si>
    <t xml:space="preserve">Soporte Teja Baja con Rastrel 2 Colectores </t>
  </si>
  <si>
    <t xml:space="preserve">Soporte Teja Alta con Rastrel 1 Colector </t>
  </si>
  <si>
    <t xml:space="preserve">Soporte Teja Alta con Rastrel 2 Colectores </t>
  </si>
  <si>
    <t>TKITACU034</t>
  </si>
  <si>
    <t>TKITACU035</t>
  </si>
  <si>
    <t>TKITACU039</t>
  </si>
  <si>
    <t>TKITACU036</t>
  </si>
  <si>
    <t>TKITACU037</t>
  </si>
  <si>
    <t>TKITACU065</t>
  </si>
  <si>
    <t>TKITACU066</t>
  </si>
  <si>
    <t>TKITACU067</t>
  </si>
  <si>
    <t>TKITACU068</t>
  </si>
  <si>
    <t>TKITACU069</t>
  </si>
  <si>
    <t>1230x600x1050</t>
  </si>
  <si>
    <t>1355x650x1050</t>
  </si>
  <si>
    <t>1355x650x1375</t>
  </si>
  <si>
    <t>200X200X100</t>
  </si>
  <si>
    <t>1375x681x681</t>
  </si>
  <si>
    <t>1410x681x681</t>
  </si>
  <si>
    <t>1705x681x681</t>
  </si>
  <si>
    <t>1910x758x758</t>
  </si>
  <si>
    <t>BT</t>
  </si>
  <si>
    <t>CGAS000267</t>
  </si>
  <si>
    <t>CGAS000271</t>
  </si>
  <si>
    <t>ABRAZADERA A PARED D.100</t>
  </si>
  <si>
    <t>CGAS000272</t>
  </si>
  <si>
    <t>DEFLECTOR PARA SALIDA VERTICAL INOX D.100</t>
  </si>
  <si>
    <t>ELECTRICAS</t>
  </si>
  <si>
    <t>1000x740x690</t>
  </si>
  <si>
    <t>TKITBIO016</t>
  </si>
  <si>
    <t>COTR000060</t>
  </si>
  <si>
    <t>BOQUILLA DE ASPIRACIÓN PARA DEPÓSITO DE OBRA</t>
  </si>
  <si>
    <t>BOCA DE LLENADO STORZ</t>
  </si>
  <si>
    <t>LONA DE PROTECCIÓN DE IMPACTO</t>
  </si>
  <si>
    <t>TKITBIO049</t>
  </si>
  <si>
    <t>ACOPLAMIENTO PARA SISTEMA DE ASPIRACIÓN CVS</t>
  </si>
  <si>
    <t>TDUA000001</t>
  </si>
  <si>
    <t>DUAL THERM 35</t>
  </si>
  <si>
    <t>DUAL THERM</t>
  </si>
  <si>
    <t>CELC000300</t>
  </si>
  <si>
    <t>TKITHYX000</t>
  </si>
  <si>
    <t>(2050x322x280)(505x405x220)(505x405x220)</t>
  </si>
  <si>
    <t>(2100x412x280)(505x405x220)(505x405x220)</t>
  </si>
  <si>
    <t>DOMESTIC</t>
  </si>
  <si>
    <t>Accesorios de evacuacion de gases 
para calderas de tiro forzado gasoleo</t>
  </si>
  <si>
    <t>Accesorios para salida e gases 
para calderas estancas gasoleo</t>
  </si>
  <si>
    <t>Conducto caldera gasoleo</t>
  </si>
  <si>
    <t>TKITACU226</t>
  </si>
  <si>
    <t>TKITACU227</t>
  </si>
  <si>
    <t>TKITACU228</t>
  </si>
  <si>
    <t>TKITACU229</t>
  </si>
  <si>
    <t>TKITACU230</t>
  </si>
  <si>
    <t>TKITACU231</t>
  </si>
  <si>
    <t>KIT RESISTENCIA 100 L / 1,5 Kw</t>
  </si>
  <si>
    <t>KIT RESISTENCIA 100 L / 2,5 Kw</t>
  </si>
  <si>
    <t>KIT RESISTENCIA 150 L / 1,5 Kw</t>
  </si>
  <si>
    <t>KIT RESISTENCIA 150 L / 2,5 Kw</t>
  </si>
  <si>
    <t>KIT RESISTENCIA 200-250 L / 1,5 Kw</t>
  </si>
  <si>
    <t>KIT RESISTENCIA 200-250 L / 2,5 Kw</t>
  </si>
  <si>
    <t>TKITSIR001</t>
  </si>
  <si>
    <t>KIT DE CONEXIÓN SIRENA CAL FD A SANIT G/B</t>
  </si>
  <si>
    <t>KIT DE CONEXIÓN SIRENA CAL V3V A SANIT G/B</t>
  </si>
  <si>
    <t>KIT DE CONEXIÓN SIRENA CAL/CAL E A SANIT G/B</t>
  </si>
  <si>
    <t>Accesorios de evacuacion de gases
para calderas de tiro forzado gasoleo</t>
  </si>
  <si>
    <t>CLIG000017</t>
  </si>
  <si>
    <t xml:space="preserve">  PRODUCTOS OBSOLETOS</t>
  </si>
  <si>
    <t>TKITHYX001</t>
  </si>
  <si>
    <t>TKITHYX002</t>
  </si>
  <si>
    <t>THYX000001</t>
  </si>
  <si>
    <t>THYX000003</t>
  </si>
  <si>
    <t>THYX000000</t>
  </si>
  <si>
    <t>THYX000002</t>
  </si>
  <si>
    <t>THYX000004</t>
  </si>
  <si>
    <t>HYDRINOX 150 M</t>
  </si>
  <si>
    <t>HYDRINOX 200 M</t>
  </si>
  <si>
    <t>HYDRINOX 150 S</t>
  </si>
  <si>
    <t>HYDRINOX 200 S</t>
  </si>
  <si>
    <t>HYDRINOX 300 S</t>
  </si>
  <si>
    <t>HYDRINOX</t>
  </si>
  <si>
    <t>GRUPO DE SEGURIDAD</t>
  </si>
  <si>
    <t>KIT TRIFÁSICO</t>
  </si>
  <si>
    <t>TRÍPODE</t>
  </si>
  <si>
    <t>HDEE-45/90</t>
  </si>
  <si>
    <t>HDEE-10/15</t>
  </si>
  <si>
    <t>TSAN000042</t>
  </si>
  <si>
    <t>TSAN000043</t>
  </si>
  <si>
    <t>KIT BIO DMS</t>
  </si>
  <si>
    <t>KIT ME</t>
  </si>
  <si>
    <t>KIT DMS</t>
  </si>
  <si>
    <t>KIT MS</t>
  </si>
  <si>
    <t>900x750x490</t>
  </si>
  <si>
    <t>930x740x440</t>
  </si>
  <si>
    <t>800x740x420</t>
  </si>
  <si>
    <t>REGULADOR CLIMATICO</t>
  </si>
  <si>
    <t>120x210x210</t>
  </si>
  <si>
    <t>TE28000000</t>
  </si>
  <si>
    <t>REGULATION E28</t>
  </si>
  <si>
    <t>1000x650x1000</t>
  </si>
  <si>
    <t xml:space="preserve">TEJADO PLANO - 60/100, 80/125 </t>
  </si>
  <si>
    <t>TEJADO INCLINADO 15º-45º - 60/100, 80/125</t>
  </si>
  <si>
    <t>1000x650x1130</t>
  </si>
  <si>
    <t>1000x650x1040</t>
  </si>
  <si>
    <t>1790x650x1040</t>
  </si>
  <si>
    <t>1790x650x1140</t>
  </si>
  <si>
    <t>1040x650x1000</t>
  </si>
  <si>
    <t>1140x650x1790</t>
  </si>
  <si>
    <t>(380)(170)</t>
  </si>
  <si>
    <t>(420)(170)</t>
  </si>
  <si>
    <t>(387)(170)</t>
  </si>
  <si>
    <t>(434)(170)</t>
  </si>
  <si>
    <t>(340)(174)</t>
  </si>
  <si>
    <t>(380)(174)</t>
  </si>
  <si>
    <t>(347)(174)</t>
  </si>
  <si>
    <t>(394)(174)</t>
  </si>
  <si>
    <t>1050X545X490</t>
  </si>
  <si>
    <t>1050X545X590</t>
  </si>
  <si>
    <t>1050X545X690</t>
  </si>
  <si>
    <t>1050X545X800</t>
  </si>
  <si>
    <t>1050X545X880</t>
  </si>
  <si>
    <t>1050X545X990</t>
  </si>
  <si>
    <t>TKITSAN000</t>
  </si>
  <si>
    <t>PROTECCION CATODICA DX</t>
  </si>
  <si>
    <t>150x170x670</t>
  </si>
  <si>
    <t>TKITSIR000</t>
  </si>
  <si>
    <t>TKITSIR002</t>
  </si>
  <si>
    <t>TKITTER008</t>
  </si>
  <si>
    <t>150x310x400</t>
  </si>
  <si>
    <t>TBIO000091</t>
  </si>
  <si>
    <t>TBIO000092</t>
  </si>
  <si>
    <t>150x310x401</t>
  </si>
  <si>
    <t>150x310x402</t>
  </si>
  <si>
    <t>150x310x403</t>
  </si>
  <si>
    <t>150x310x404</t>
  </si>
  <si>
    <t>TEVO000042</t>
  </si>
  <si>
    <t>TEVO000043</t>
  </si>
  <si>
    <t>TEVO000044</t>
  </si>
  <si>
    <t>TEVO000045</t>
  </si>
  <si>
    <t>TEVO000046</t>
  </si>
  <si>
    <t>TEVO000047</t>
  </si>
  <si>
    <t>EVOLUTION EV 30 HFM</t>
  </si>
  <si>
    <t>KIT DE SENSOR DE NIVEL S</t>
  </si>
  <si>
    <t>BT DUO 500 ME</t>
  </si>
  <si>
    <t>BT DUO 750 ME</t>
  </si>
  <si>
    <t>BT DUO 1000 ME</t>
  </si>
  <si>
    <t>BT DUO ME</t>
  </si>
  <si>
    <t>EVOLUTION EV 40 HFM</t>
  </si>
  <si>
    <t>EVOLUTION EV 30 HFDX</t>
  </si>
  <si>
    <t>EVOLUTION EV 40 HFDX</t>
  </si>
  <si>
    <t>EVOLUTION EV 30 HFDX + S.RAD</t>
  </si>
  <si>
    <t>EVOLUTION EV 40 HFDX + S.RAD</t>
  </si>
  <si>
    <t>TEVO000048</t>
  </si>
  <si>
    <t>TEVO000049</t>
  </si>
  <si>
    <t>EVOLUTION EV 30 HFC</t>
  </si>
  <si>
    <t>EVOLUTION EV 40 HFC</t>
  </si>
  <si>
    <t>TMCX000107</t>
  </si>
  <si>
    <t>MCF 50-HDX 100 LTS</t>
  </si>
  <si>
    <t>TMCX000108</t>
  </si>
  <si>
    <t>TEVO000074</t>
  </si>
  <si>
    <t>TEVO000075</t>
  </si>
  <si>
    <t>MCF 50-HDX 130 LTS</t>
  </si>
  <si>
    <t>TSIRC00F17</t>
  </si>
  <si>
    <t>TMCN000024</t>
  </si>
  <si>
    <t>TMCN000025</t>
  </si>
  <si>
    <t>MCF 30-HDN 100 LTS VITRI.</t>
  </si>
  <si>
    <t>MCF 40-HDN 100 LTS VITRI.</t>
  </si>
  <si>
    <t>TMCXV00024</t>
  </si>
  <si>
    <t>TMCXV00025</t>
  </si>
  <si>
    <t>TMCXV00026</t>
  </si>
  <si>
    <t>TMCXV00027</t>
  </si>
  <si>
    <t xml:space="preserve">MCF 30-HDXV 100 LTS  </t>
  </si>
  <si>
    <t xml:space="preserve">MCF 40-HDXV 100 LTS </t>
  </si>
  <si>
    <t xml:space="preserve">MCF 30-HDXV 130 LTS </t>
  </si>
  <si>
    <t xml:space="preserve">MCF 40-HDXV 130 LTS </t>
  </si>
  <si>
    <t>TMCX000103</t>
  </si>
  <si>
    <t>TMCX000104</t>
  </si>
  <si>
    <t>MCF 30-HDX 100 LTS</t>
  </si>
  <si>
    <t xml:space="preserve">MCF 40-HDX 100 LTS </t>
  </si>
  <si>
    <t>TDSM000303</t>
  </si>
  <si>
    <t>TDSM000304</t>
  </si>
  <si>
    <t>TDSM000305</t>
  </si>
  <si>
    <t>TDSM000309</t>
  </si>
  <si>
    <t>TDSM000310</t>
  </si>
  <si>
    <t>TDSM000311</t>
  </si>
  <si>
    <t>TDSM000315</t>
  </si>
  <si>
    <t>TDSM000316</t>
  </si>
  <si>
    <t>TDSM000317</t>
  </si>
  <si>
    <t>TDSM000321</t>
  </si>
  <si>
    <t>TDSM000322</t>
  </si>
  <si>
    <t>TDSM000323</t>
  </si>
  <si>
    <t>TDSM000306</t>
  </si>
  <si>
    <t>TDSM000307</t>
  </si>
  <si>
    <t>TDSM000308</t>
  </si>
  <si>
    <t>TDSM000312</t>
  </si>
  <si>
    <t>TDSM000313</t>
  </si>
  <si>
    <t>TDSM000314</t>
  </si>
  <si>
    <t>TDSM000318</t>
  </si>
  <si>
    <t>TDSM000319</t>
  </si>
  <si>
    <t>TDSM000320</t>
  </si>
  <si>
    <t>TDSM000324</t>
  </si>
  <si>
    <t>TDSM000325</t>
  </si>
  <si>
    <t>TDSM000326</t>
  </si>
  <si>
    <t>TDSP000138</t>
  </si>
  <si>
    <t>TDSP000139</t>
  </si>
  <si>
    <t>TDSP000117</t>
  </si>
  <si>
    <t>TDSP000118</t>
  </si>
  <si>
    <t>TDSP000119</t>
  </si>
  <si>
    <t>TDSP000120</t>
  </si>
  <si>
    <t>TDSP000121</t>
  </si>
  <si>
    <t>TDSP000122</t>
  </si>
  <si>
    <t>TDSP000123</t>
  </si>
  <si>
    <t>TDSP000124</t>
  </si>
  <si>
    <t>TDSP000125</t>
  </si>
  <si>
    <t>TDSP000126</t>
  </si>
  <si>
    <t>TDSP000127</t>
  </si>
  <si>
    <t>TDSP000128</t>
  </si>
  <si>
    <t>TDSP000129</t>
  </si>
  <si>
    <t>TDSP000130</t>
  </si>
  <si>
    <t>TMCX000105</t>
  </si>
  <si>
    <t>TMCX000106</t>
  </si>
  <si>
    <t xml:space="preserve">MCF 30-HDX 130 LTS </t>
  </si>
  <si>
    <t xml:space="preserve">MCF 40-HDX 130 LTS </t>
  </si>
  <si>
    <t>TSIRC00F15</t>
  </si>
  <si>
    <t>TSIRC00F16</t>
  </si>
  <si>
    <t>SIRENA CAL HFD-30</t>
  </si>
  <si>
    <t>SIRENA CAL HFD-40</t>
  </si>
  <si>
    <t>TSIRM00F12</t>
  </si>
  <si>
    <t>TSIRM00F13</t>
  </si>
  <si>
    <t>SIRENA MIX DUO HFD-30</t>
  </si>
  <si>
    <t>SIRENA MIX DUO HFD-40</t>
  </si>
  <si>
    <t>TMCN000026</t>
  </si>
  <si>
    <t xml:space="preserve">MCF 50-HDN 100 LTS VITRI. </t>
  </si>
  <si>
    <t>TMCXV00032</t>
  </si>
  <si>
    <t>TMCXV00033</t>
  </si>
  <si>
    <t>TMCXV00034</t>
  </si>
  <si>
    <t>TMCXV00035</t>
  </si>
  <si>
    <t>TMCX000116</t>
  </si>
  <si>
    <t>TMCX000117</t>
  </si>
  <si>
    <t>TMCX000118</t>
  </si>
  <si>
    <t>TMCX000119</t>
  </si>
  <si>
    <t>TMCX000120</t>
  </si>
  <si>
    <t>TMCX000121</t>
  </si>
  <si>
    <t>TCLIM00016</t>
  </si>
  <si>
    <t>CLIMA PLUS HFD 30</t>
  </si>
  <si>
    <t>TJAK000059</t>
  </si>
  <si>
    <t>TJAK000060</t>
  </si>
  <si>
    <t>TJAK000061</t>
  </si>
  <si>
    <t>TJAK000062</t>
  </si>
  <si>
    <t>TJAK000063</t>
  </si>
  <si>
    <t>TJAK000064</t>
  </si>
  <si>
    <t>JAKA HFD-30</t>
  </si>
  <si>
    <t>JAKA HFD-40</t>
  </si>
  <si>
    <t>JAKA HFD-50</t>
  </si>
  <si>
    <t>JAKA HFD-60</t>
  </si>
  <si>
    <t>TTERV00004</t>
  </si>
  <si>
    <t>TTERV00005</t>
  </si>
  <si>
    <t>TERMA 23 HV 2001</t>
  </si>
  <si>
    <t>VARIOS</t>
  </si>
  <si>
    <t>EVOLUTION SOLAR H</t>
  </si>
  <si>
    <t>TERMA 45 HV 2001</t>
  </si>
  <si>
    <t>TTER000016</t>
  </si>
  <si>
    <t>TTER000017</t>
  </si>
  <si>
    <t>TERMA 23 H + CAPOT 2001 TF</t>
  </si>
  <si>
    <t>TERMA 45 H + CAPOT 2001 TF</t>
  </si>
  <si>
    <t>EVOLUTION EV 25 HAC</t>
  </si>
  <si>
    <t>EVOLUTION EV 35 HAC</t>
  </si>
  <si>
    <t>EVOLUTION EV 25 HAM</t>
  </si>
  <si>
    <t>EVOLUTION EV 35 HAM</t>
  </si>
  <si>
    <t>Adaptador 60/100 - salida de gases ø 80</t>
  </si>
  <si>
    <t>150x310x405</t>
  </si>
  <si>
    <t>KIT SUELO RADIANTE SRF2-30</t>
  </si>
  <si>
    <t>KIT SUELO RADIANTE SRF2-40</t>
  </si>
  <si>
    <t>KIT SUELO RADIANTE SRJ1</t>
  </si>
  <si>
    <t>1840X640X820</t>
  </si>
  <si>
    <t>1840X640X930</t>
  </si>
  <si>
    <t>1840X640X1020</t>
  </si>
  <si>
    <t>DS-COMPACT INOX</t>
  </si>
  <si>
    <t>DS-MATIC</t>
  </si>
  <si>
    <t>DS-COMPACT INOX 1.150 NT</t>
  </si>
  <si>
    <t>DS-COMPACT INOX 1.150 NP</t>
  </si>
  <si>
    <t>DS-COMPACT INOX 1.200 NT</t>
  </si>
  <si>
    <t>DS-COMPACT INOX 1.200 NP</t>
  </si>
  <si>
    <t>CEVT000143</t>
  </si>
  <si>
    <t>SENSOR DE TEMPERATURA EXTERIOR</t>
  </si>
  <si>
    <t>TKITEVT028</t>
  </si>
  <si>
    <t>TKITEVT027</t>
  </si>
  <si>
    <t>TKITEVT029</t>
  </si>
  <si>
    <t>Regleta de conexión sin desconector de llenado</t>
  </si>
  <si>
    <t>Juego de llaves</t>
  </si>
  <si>
    <t>AVANTTIA NG 24 HDX 120 L</t>
  </si>
  <si>
    <t>AVANTTIA NG 24 HDX 150 L</t>
  </si>
  <si>
    <t>AVANTTIA NG 28 HDX 150 L</t>
  </si>
  <si>
    <t>AVANTTIA NG 33 HDX 150 L</t>
  </si>
  <si>
    <t>AVANTTIA NG</t>
  </si>
  <si>
    <t>CRONOTERMOSTATO COMFORT DUO RF</t>
  </si>
  <si>
    <t>TERMOSTATOS DE AMBIENTE</t>
  </si>
  <si>
    <t>DS-COMPACT INOX 2.200 NT</t>
  </si>
  <si>
    <t>DS-COMPACT INOX 2.200 NP</t>
  </si>
  <si>
    <t>DS-COMPACT INOX 2.300 NT</t>
  </si>
  <si>
    <t>DS-COMPACT INOX 2.300 NP</t>
  </si>
  <si>
    <t>DS CLASS</t>
  </si>
  <si>
    <t>CLIMA PLUS</t>
  </si>
  <si>
    <t>CELC000295</t>
  </si>
  <si>
    <t>REGULADOR CLIMÁTICO</t>
  </si>
  <si>
    <t>CELC000279</t>
  </si>
  <si>
    <t>FBR2</t>
  </si>
  <si>
    <t>TLAGV00000</t>
  </si>
  <si>
    <t>LAGO V</t>
  </si>
  <si>
    <t>TLAGBVS000</t>
  </si>
  <si>
    <t>LAGO BVS</t>
  </si>
  <si>
    <t>CGAS000222</t>
  </si>
  <si>
    <t>REDUCCIÓN INOX. 100 M/80H</t>
  </si>
  <si>
    <t>CFER000164</t>
  </si>
  <si>
    <t>TDBT000007</t>
  </si>
  <si>
    <t>TDBT000008</t>
  </si>
  <si>
    <t>TDBT000009</t>
  </si>
  <si>
    <t>BT 500</t>
  </si>
  <si>
    <t>BT 750</t>
  </si>
  <si>
    <t>BT 1000</t>
  </si>
  <si>
    <t>TKITACU209</t>
  </si>
  <si>
    <t>PROTECCIÓN CATÓDICA DX BT DUO</t>
  </si>
  <si>
    <t>BT DUO</t>
  </si>
  <si>
    <t>TDBT000010</t>
  </si>
  <si>
    <t>TDBT000011</t>
  </si>
  <si>
    <t>TDBT000012</t>
  </si>
  <si>
    <t>BT DUO 500</t>
  </si>
  <si>
    <t>BT DUO 750</t>
  </si>
  <si>
    <t>BT DUO 1000</t>
  </si>
  <si>
    <t>PROTECCIÓN CATÓDICA V BT DUO</t>
  </si>
  <si>
    <t>TKITACU109</t>
  </si>
  <si>
    <t>KIT DE CONEXIÓN HIDRÁULICO 15 M Ø 12/10</t>
  </si>
  <si>
    <t>BIOCLASS HM 16 OD</t>
  </si>
  <si>
    <t>BIOCLASS HM 25 OD</t>
  </si>
  <si>
    <t>TKITBIO070</t>
  </si>
  <si>
    <t>TKITBIO071</t>
  </si>
  <si>
    <t>TKITBIO072</t>
  </si>
  <si>
    <t>TKITBIO073</t>
  </si>
  <si>
    <t>TDEEMMH004</t>
  </si>
  <si>
    <t>TDEEMMH010</t>
  </si>
  <si>
    <t>HDEEM-45/90</t>
  </si>
  <si>
    <t>HDEEM-10/15</t>
  </si>
  <si>
    <t>TDEEM0H218</t>
  </si>
  <si>
    <t>TDEEM0H221</t>
  </si>
  <si>
    <t>HDEEM-180</t>
  </si>
  <si>
    <t>HDEEM-210</t>
  </si>
  <si>
    <t>TDEE0MH004</t>
  </si>
  <si>
    <t>TDEE0MH010</t>
  </si>
  <si>
    <t>TDEE00H218</t>
  </si>
  <si>
    <t>TDEE00H221</t>
  </si>
  <si>
    <t>HDEE-180</t>
  </si>
  <si>
    <t>HDEE-210</t>
  </si>
  <si>
    <t>TDCSMMH004</t>
  </si>
  <si>
    <t>TDCSMMH010</t>
  </si>
  <si>
    <t>HDCSM-4590/50 L.</t>
  </si>
  <si>
    <t>HDCSM-1015/50 L.</t>
  </si>
  <si>
    <t>TDCSM0H218</t>
  </si>
  <si>
    <t>TSAN000070</t>
  </si>
  <si>
    <t>TSAN000071</t>
  </si>
  <si>
    <t>TSAN000072</t>
  </si>
  <si>
    <t>TSAN000073</t>
  </si>
  <si>
    <t>SANIT DC 100</t>
  </si>
  <si>
    <t>SANIT DC 150</t>
  </si>
  <si>
    <t>SANIT DC 200</t>
  </si>
  <si>
    <t>SANIT DC 250</t>
  </si>
  <si>
    <t>TDCSM0H221</t>
  </si>
  <si>
    <t>HDCSM-1860/50 L.</t>
  </si>
  <si>
    <t>HDCSM-2160/50 L.</t>
  </si>
  <si>
    <t>TDCS0MH004</t>
  </si>
  <si>
    <t>TDCS0MH010</t>
  </si>
  <si>
    <t>TDCS00H218</t>
  </si>
  <si>
    <t>TDCS00H221</t>
  </si>
  <si>
    <t>HDCS-1860/80 L.</t>
  </si>
  <si>
    <t>HDCS-2160/80 L.</t>
  </si>
  <si>
    <t>TKITSRF014</t>
  </si>
  <si>
    <t>TKITSRF015</t>
  </si>
  <si>
    <t>TKITSRF016</t>
  </si>
  <si>
    <t>KIT SUELO RADIANTE SRFM2/EV30 TOUCH</t>
  </si>
  <si>
    <t>KIT SUELO RADIANTE SRFM2/EV40 TOUCH</t>
  </si>
  <si>
    <t>KIT SUELO RADIANTE SRFC2/EV TOUCH</t>
  </si>
  <si>
    <t>TKITSRA007</t>
  </si>
  <si>
    <t>TKITSRA008</t>
  </si>
  <si>
    <t>KIT SUELO RADIANTE SRAC2/EV</t>
  </si>
  <si>
    <t>KIT SUELO RADIANTE SRAM2/EV</t>
  </si>
  <si>
    <t>TKITSRA005</t>
  </si>
  <si>
    <t>TKITSRA006</t>
  </si>
  <si>
    <t>TKITSRF012</t>
  </si>
  <si>
    <t>TKITSRF013</t>
  </si>
  <si>
    <t>TKITSRN005</t>
  </si>
  <si>
    <t>KIT SUELO RADIANTE SRN1 2004</t>
  </si>
  <si>
    <t>TKITSRJ003</t>
  </si>
  <si>
    <t>TEVOS00075</t>
  </si>
  <si>
    <t>TEVOS00076</t>
  </si>
  <si>
    <t>TEVOS00077</t>
  </si>
  <si>
    <t>TEVOS00078</t>
  </si>
  <si>
    <t>TEVOS00079</t>
  </si>
  <si>
    <t>TEVOS00080</t>
  </si>
  <si>
    <t>TEVOS00081</t>
  </si>
  <si>
    <t>TEVOS00082</t>
  </si>
  <si>
    <t>FUSION</t>
  </si>
  <si>
    <t>EVOLUTION SOLAR 30 HDX - 1L</t>
  </si>
  <si>
    <t>EVOLUTION SOLAR 30 HDX - 2L</t>
  </si>
  <si>
    <t xml:space="preserve">EVOLUTION SOLAR 30 HDX - 1L </t>
  </si>
  <si>
    <t>EVOLUTION SOLAR 30 HDX - 1XL</t>
  </si>
  <si>
    <t>HDCS-45 90/80 L.</t>
  </si>
  <si>
    <t>HDCS-10 15/80 L.</t>
  </si>
  <si>
    <t>MCF HDN</t>
  </si>
  <si>
    <t>MCF HDX</t>
  </si>
  <si>
    <t>MCF SOLAR HDX</t>
  </si>
  <si>
    <t>MCF HDXV</t>
  </si>
  <si>
    <t>SIRENA HFD</t>
  </si>
  <si>
    <t>SIRENA CAL H e</t>
  </si>
  <si>
    <t>SIRENA CAL HFD e</t>
  </si>
  <si>
    <t>SIRENA CAL HV e</t>
  </si>
  <si>
    <t>SIRENA MIX DUO H e</t>
  </si>
  <si>
    <t>SIRENA MIX DUO HV e</t>
  </si>
  <si>
    <t>SIRENA SOLAR HFD</t>
  </si>
  <si>
    <t>TERMA H</t>
  </si>
  <si>
    <t>TERMA HV</t>
  </si>
  <si>
    <t>EVOLUTION HFM</t>
  </si>
  <si>
    <t>EVOLUTION HFC</t>
  </si>
  <si>
    <t>EVOLUTION HAC</t>
  </si>
  <si>
    <t>EVOLUTION HAM</t>
  </si>
  <si>
    <t>SIRENA CAL He / SIRENA HV e</t>
  </si>
  <si>
    <t>SIRENA MIX DUO H e / SIRENA MIX DUO HV e</t>
  </si>
  <si>
    <t>AVANTTIA SOLAR H / MCF SOLAR H</t>
  </si>
  <si>
    <t>EVOLUTION SOLAR HDX</t>
  </si>
  <si>
    <t>EVOLUTION SOLAR HFD</t>
  </si>
  <si>
    <t>EVOLUTION HFDX</t>
  </si>
  <si>
    <t>SANIT / SIRENA / EVOLUTION H</t>
  </si>
  <si>
    <t>EVOLUTION SOLAR 30 HDX - 2XL</t>
  </si>
  <si>
    <t xml:space="preserve">EVOLUTION SOLAR 30 HDX - 2XL </t>
  </si>
  <si>
    <t>TEVOS00083</t>
  </si>
  <si>
    <t>TEVOS00084</t>
  </si>
  <si>
    <t>TEVOS00085</t>
  </si>
  <si>
    <t>TEVOS00086</t>
  </si>
  <si>
    <t>TEVOS00087</t>
  </si>
  <si>
    <t>TEVOS00088</t>
  </si>
  <si>
    <t>TEVOS00089</t>
  </si>
  <si>
    <t>TEVOS00090</t>
  </si>
  <si>
    <t>EVOLUTION SOLAR 40 HDX - 1L</t>
  </si>
  <si>
    <t>EVOLUTION SOLAR 40 HDX - 2L</t>
  </si>
  <si>
    <t>CAPOT CUBRE QUEMADOR ( JAKA HFD 30/HFD 50)</t>
  </si>
  <si>
    <t>TCAP000006</t>
  </si>
  <si>
    <t>TCAP000007</t>
  </si>
  <si>
    <t>CAPOT CUBRE QUEMADOR ( JAKA HFD 60)</t>
  </si>
  <si>
    <t xml:space="preserve">JAKA HFD </t>
  </si>
  <si>
    <t xml:space="preserve">EVOLUTION SOLAR 40 HDX - 1L </t>
  </si>
  <si>
    <t xml:space="preserve">EVOLUTION SOLAR 40 HDX - 2L </t>
  </si>
  <si>
    <t>EVOLUTION SOLAR 40 HDX - 1XL</t>
  </si>
  <si>
    <t>EVOLUTION SOLAR 40 HDX - 2XL</t>
  </si>
  <si>
    <t xml:space="preserve">EVOLUTION SOLAR 40 HDX - 1XL </t>
  </si>
  <si>
    <t xml:space="preserve">EVOLUTION SOLAR 40 HDX - 2XL </t>
  </si>
  <si>
    <t>TMCXS00080</t>
  </si>
  <si>
    <t>TMCXS00081</t>
  </si>
  <si>
    <t>TMCXS00082</t>
  </si>
  <si>
    <t>TMCXS00083</t>
  </si>
  <si>
    <t>TMCXS00084</t>
  </si>
  <si>
    <t>TMCXS00085</t>
  </si>
  <si>
    <t>TMCXS00086</t>
  </si>
  <si>
    <t>TMCXS00087</t>
  </si>
  <si>
    <t>TMCXS00088</t>
  </si>
  <si>
    <t>TMCXS00089</t>
  </si>
  <si>
    <t>TMCXS00090</t>
  </si>
  <si>
    <t>TMCXS00091</t>
  </si>
  <si>
    <t>TMCXS00092</t>
  </si>
  <si>
    <t>TMCXS00093</t>
  </si>
  <si>
    <t>TMCXS00094</t>
  </si>
  <si>
    <t>TMCXS00095</t>
  </si>
  <si>
    <t>MCF SOLAR 30 HDX - 1L</t>
  </si>
  <si>
    <t>MCF SOLAR 30 HDX PLUS - 1L</t>
  </si>
  <si>
    <t>MCF SOLAR 30 HDX - 2L</t>
  </si>
  <si>
    <t>MCF SOLAR 30 HDX PLUS - 2L</t>
  </si>
  <si>
    <t xml:space="preserve">MCF SOLAR 30 HDX - 1L </t>
  </si>
  <si>
    <t xml:space="preserve">MCF SOLAR 30 HDX PLUS - 2L </t>
  </si>
  <si>
    <t>tres bultos</t>
  </si>
  <si>
    <t>MCF SOLAR 30 HDX - 1XL</t>
  </si>
  <si>
    <t>MCF SOLAR 30 HDX PLUS - 1XL</t>
  </si>
  <si>
    <t>MCF SOLAR 30 HDX - 2XL</t>
  </si>
  <si>
    <t>MCF SOLAR 30 HDX PLUS - 2XL</t>
  </si>
  <si>
    <t xml:space="preserve">MCF SOLAR 30 HDX  - 1XL </t>
  </si>
  <si>
    <t>MCF SOLAR 30 HDX  PLUS - 1XL</t>
  </si>
  <si>
    <t xml:space="preserve">MCF SOLAR 30 HDX  - 2XL </t>
  </si>
  <si>
    <t xml:space="preserve">MCF SOLAR 30 DX PLUS - 2XL </t>
  </si>
  <si>
    <t>TMCXS00096</t>
  </si>
  <si>
    <t>TMCXS00097</t>
  </si>
  <si>
    <t>TMCXS00098</t>
  </si>
  <si>
    <t>TMCXS00099</t>
  </si>
  <si>
    <t>TMCXS00100</t>
  </si>
  <si>
    <t>TMCXS00101</t>
  </si>
  <si>
    <t>TMCXS00102</t>
  </si>
  <si>
    <t>TMCXS00103</t>
  </si>
  <si>
    <t>TMCXS00104</t>
  </si>
  <si>
    <t>TMCXS00105</t>
  </si>
  <si>
    <t>TMCXS00106</t>
  </si>
  <si>
    <t>TMCXS00107</t>
  </si>
  <si>
    <t>TMCXS00108</t>
  </si>
  <si>
    <t>TMCXS00109</t>
  </si>
  <si>
    <t>TMCXS00110</t>
  </si>
  <si>
    <t>TMCXS00111</t>
  </si>
  <si>
    <t>MCF SOLAR 40 HDX - 1L</t>
  </si>
  <si>
    <t>MCF SOLAR 40 HDX PLUS - 1L</t>
  </si>
  <si>
    <t>MCF SOLAR 40 HDX - 2L</t>
  </si>
  <si>
    <t>MCF SOLAR 40 HDX PLUS - 2L</t>
  </si>
  <si>
    <t xml:space="preserve">MCF SOLAR 40 HDX - 1L </t>
  </si>
  <si>
    <t xml:space="preserve">MCF SOLAR 40 HDX PLUS - 2L </t>
  </si>
  <si>
    <t>MCF SOLAR 40 HDX - 1XL</t>
  </si>
  <si>
    <t>MCF SOLAR 40 HDX PLUS - 1XL</t>
  </si>
  <si>
    <t>MCF SOLAR 40 HDX - 2XL</t>
  </si>
  <si>
    <t>MCF SOLAR 40 HDX PLUS - 2XL</t>
  </si>
  <si>
    <t>DUAL CLIMA</t>
  </si>
  <si>
    <t>CFOV000187</t>
  </si>
  <si>
    <t>TKITDCL000</t>
  </si>
  <si>
    <t>FILTRO DE ENTRADA DE AGUA 1'</t>
  </si>
  <si>
    <t>KIT HIDRÁULICO HP</t>
  </si>
  <si>
    <t>TDBT000016</t>
  </si>
  <si>
    <t>BT 50</t>
  </si>
  <si>
    <t>DEPÓSITO DE INERCIA</t>
  </si>
  <si>
    <t>TDBT000019</t>
  </si>
  <si>
    <t>BT DUO HE 180/60</t>
  </si>
  <si>
    <t>TDBT000020</t>
  </si>
  <si>
    <t>TDBT000021</t>
  </si>
  <si>
    <t>BT TRIO 200/50</t>
  </si>
  <si>
    <t>BT TRIO 200/80</t>
  </si>
  <si>
    <t>TSAN000061</t>
  </si>
  <si>
    <t>TSAN000062</t>
  </si>
  <si>
    <t>TSAN000063</t>
  </si>
  <si>
    <t>SANIT HE 150</t>
  </si>
  <si>
    <t>SANIT HE 200</t>
  </si>
  <si>
    <t>SANIT HE 300</t>
  </si>
  <si>
    <t>TSAN000064</t>
  </si>
  <si>
    <t>TSAN000065</t>
  </si>
  <si>
    <t>SANIT HE 200 DS</t>
  </si>
  <si>
    <t>SANIT HE 300 DS</t>
  </si>
  <si>
    <t>TLIG000013</t>
  </si>
  <si>
    <t>TLIG000014</t>
  </si>
  <si>
    <t>TLIG000015</t>
  </si>
  <si>
    <t>LIGNUM NG 20</t>
  </si>
  <si>
    <t>LIGNUM NG 30</t>
  </si>
  <si>
    <t>LIGNUM NG 40</t>
  </si>
  <si>
    <t>LIGNUM NG</t>
  </si>
  <si>
    <t>TKITLIG003</t>
  </si>
  <si>
    <t>TKITLIG004</t>
  </si>
  <si>
    <t>TKITLIG005</t>
  </si>
  <si>
    <t>KIT ANTICONDENSADOS LIGNUM NG 20</t>
  </si>
  <si>
    <t>KIT ANTICONDENSADOS LIGNUM NG 30</t>
  </si>
  <si>
    <t>TEVO000076</t>
  </si>
  <si>
    <t>EVOLUTION EV 25 HFM</t>
  </si>
  <si>
    <t>TEVT000031</t>
  </si>
  <si>
    <t>TEVT000032</t>
  </si>
  <si>
    <t>TEVT000033</t>
  </si>
  <si>
    <t>EVOL TOP NG 24</t>
  </si>
  <si>
    <t>EVOL TOP NG 28</t>
  </si>
  <si>
    <t>EVOL TOP NG 32</t>
  </si>
  <si>
    <t>EVOL TOP NG</t>
  </si>
  <si>
    <t>TAVA000164</t>
  </si>
  <si>
    <t>TAVA000165</t>
  </si>
  <si>
    <t>TAVA000166</t>
  </si>
  <si>
    <t>TAVA000167</t>
  </si>
  <si>
    <t>CELC000523</t>
  </si>
  <si>
    <t>KIT ANTICONDENSADOS LIGNUM NG 40</t>
  </si>
  <si>
    <t>TKITBIO078</t>
  </si>
  <si>
    <t>TKITBIO079</t>
  </si>
  <si>
    <t>TKITBIO080</t>
  </si>
  <si>
    <t>TKITBIO081</t>
  </si>
  <si>
    <t>SILO 2.0 (2 Tn)</t>
  </si>
  <si>
    <t>SILO 3.0 (3 Tn)</t>
  </si>
  <si>
    <t>SILO 5.0 (5 Tn)</t>
  </si>
  <si>
    <t>SILO 4.0 (4 Tn)</t>
  </si>
  <si>
    <t>TSAN000044</t>
  </si>
  <si>
    <t>TSAN000045</t>
  </si>
  <si>
    <t>TSAN000046</t>
  </si>
  <si>
    <t>TSAN000047</t>
  </si>
  <si>
    <t>TSAN000048</t>
  </si>
  <si>
    <t>SANIT SE 100</t>
  </si>
  <si>
    <t>SANIT SE 150</t>
  </si>
  <si>
    <t>SANIT SE 200</t>
  </si>
  <si>
    <t>SANIT SE 250</t>
  </si>
  <si>
    <t>SANIT SE 300</t>
  </si>
  <si>
    <t>ACUMULADORES ACS</t>
  </si>
  <si>
    <t>TKITACU217</t>
  </si>
  <si>
    <t>TKITACU218</t>
  </si>
  <si>
    <t>PROTECCIÓN CATÓDICA SANIT 100/150</t>
  </si>
  <si>
    <t>PROTECCIÓN CATÓDICA SANIT 200/250</t>
  </si>
  <si>
    <t>TKITACU219</t>
  </si>
  <si>
    <t>KIT HIDRAULICO SANIT S</t>
  </si>
  <si>
    <t>TKITACU221</t>
  </si>
  <si>
    <t>MANGUITOS DIELÉCTRICOS 3/4''</t>
  </si>
  <si>
    <t>CFOV000181</t>
  </si>
  <si>
    <t>TSAN000052</t>
  </si>
  <si>
    <t>TSAN000053</t>
  </si>
  <si>
    <t>TSAN000054</t>
  </si>
  <si>
    <t>TSAN000055</t>
  </si>
  <si>
    <t>TSAN000056</t>
  </si>
  <si>
    <t>TSAN000057</t>
  </si>
  <si>
    <t>TSAN000058</t>
  </si>
  <si>
    <t>TSAN000059</t>
  </si>
  <si>
    <t>TSAN000060</t>
  </si>
  <si>
    <t>SANIT S 100</t>
  </si>
  <si>
    <t>SANIT S 150</t>
  </si>
  <si>
    <t>SANIT S 200</t>
  </si>
  <si>
    <t>SANIT S 250</t>
  </si>
  <si>
    <t>SANIT S 300</t>
  </si>
  <si>
    <t>SANIT S 500</t>
  </si>
  <si>
    <t>SANIT S 750</t>
  </si>
  <si>
    <t>SANIT S 1000</t>
  </si>
  <si>
    <t>SANIT S 1000 SBH</t>
  </si>
  <si>
    <t>MINNY</t>
  </si>
  <si>
    <t xml:space="preserve">MCF SOLAR 40 HDX  - 1XL </t>
  </si>
  <si>
    <t xml:space="preserve">MCF SOLAR 40 HDX  PLUS - 1XL </t>
  </si>
  <si>
    <t xml:space="preserve">MCF SOLAR 40 HDX  - 2XL </t>
  </si>
  <si>
    <t xml:space="preserve">MCF SOLAR 40 HDX PLUS - 2XL </t>
  </si>
  <si>
    <t>TEVOS00091</t>
  </si>
  <si>
    <t>TEVOS00092</t>
  </si>
  <si>
    <t>TEVOS00093</t>
  </si>
  <si>
    <t>TEVOS00094</t>
  </si>
  <si>
    <t>EVOLUTION SOLAR 30 HFD L</t>
  </si>
  <si>
    <t xml:space="preserve">EVOLUTION SOLAR 30 HFD L </t>
  </si>
  <si>
    <t>EVOLUTION SOLAR 30 HFD XL</t>
  </si>
  <si>
    <t xml:space="preserve">EVOLUTION SOLAR 30 HFD XL </t>
  </si>
  <si>
    <t>TEVOS00095</t>
  </si>
  <si>
    <t>TEVOS00096</t>
  </si>
  <si>
    <t>TEVOS00097</t>
  </si>
  <si>
    <t>TEVOS00098</t>
  </si>
  <si>
    <t>EVOLUTION SOLAR 40 HFD L</t>
  </si>
  <si>
    <t xml:space="preserve">EVOLUTION SOLAR 40 HFD L </t>
  </si>
  <si>
    <t>EVOLUTION SOLAR 40 HFD XL</t>
  </si>
  <si>
    <t xml:space="preserve">EVOLUTION SOLAR 40 HFD XL </t>
  </si>
  <si>
    <t>TSIRS00048</t>
  </si>
  <si>
    <t>TSIRS00049</t>
  </si>
  <si>
    <t>TSIRS00050</t>
  </si>
  <si>
    <t>TKITACU224</t>
  </si>
  <si>
    <t>TKITACU225</t>
  </si>
  <si>
    <t>TLIG000016</t>
  </si>
  <si>
    <t>TLIG000017</t>
  </si>
  <si>
    <t>TLIG000018</t>
  </si>
  <si>
    <t>TLIG000019</t>
  </si>
  <si>
    <t>TKITBIO087</t>
  </si>
  <si>
    <t>TSAN000066</t>
  </si>
  <si>
    <t>TSAN000067</t>
  </si>
  <si>
    <t>TSAN000068</t>
  </si>
  <si>
    <t>TSAN000069</t>
  </si>
  <si>
    <t>SANIT DCE 100</t>
  </si>
  <si>
    <t>SANIT DCE 150</t>
  </si>
  <si>
    <t>SANIT DCE 200</t>
  </si>
  <si>
    <t>SANIT DCE 250</t>
  </si>
  <si>
    <t>Kit de vaso de expansión calefacción FUSION HE</t>
  </si>
  <si>
    <t>Kit bomba de apoyo FUSION HE</t>
  </si>
  <si>
    <t>Kit de resistencia 1,5 kW FUSION</t>
  </si>
  <si>
    <t>Kit de resistencia 2,5 kW FUSION</t>
  </si>
  <si>
    <t>Kit de resistencia 3,5 kW FUSION</t>
  </si>
  <si>
    <t>FUSION HE 150</t>
  </si>
  <si>
    <t>FUSION HE 200</t>
  </si>
  <si>
    <t>FUSION HE 300</t>
  </si>
  <si>
    <t>FUSION TRIO 200/50</t>
  </si>
  <si>
    <t>FUSION TRIO 200/80</t>
  </si>
  <si>
    <t>Kit para hueso de aceituna 25</t>
  </si>
  <si>
    <t>Protección catódica HYDRINOX 150 S</t>
  </si>
  <si>
    <t>Protección catódica HYDRINOX 200 S</t>
  </si>
  <si>
    <t>Protección catódica HYDRINOX 300 S</t>
  </si>
  <si>
    <t>1200x710x626</t>
  </si>
  <si>
    <t>1800x710x626</t>
  </si>
  <si>
    <t>TSIRS00051</t>
  </si>
  <si>
    <t>TSIRS00052</t>
  </si>
  <si>
    <t>TSIRS00053</t>
  </si>
  <si>
    <t>TSIRS00054</t>
  </si>
  <si>
    <t>TSIRS00055</t>
  </si>
  <si>
    <t>TSIRS00056</t>
  </si>
  <si>
    <t>TSIRS00057</t>
  </si>
  <si>
    <t>TSIRS00058</t>
  </si>
  <si>
    <t>TSIRS00059</t>
  </si>
  <si>
    <t>TSIRS00060</t>
  </si>
  <si>
    <t>TSIRS00061</t>
  </si>
  <si>
    <t>TSIRS00062</t>
  </si>
  <si>
    <t>TSIRS00063</t>
  </si>
  <si>
    <t>SIRENA SOLAR 30 HFD L</t>
  </si>
  <si>
    <t>SIRENA SOLAR 30 HFD PLUS L</t>
  </si>
  <si>
    <t xml:space="preserve">SIRENA SOLAR 30 HFD L </t>
  </si>
  <si>
    <t>SIRENA SOLAR 30 HFD XL</t>
  </si>
  <si>
    <t>SIRENA SOLAR 30 HFD PLUS XL</t>
  </si>
  <si>
    <t xml:space="preserve">SIRENA SOLAR 30 HFD XL </t>
  </si>
  <si>
    <t xml:space="preserve">SIRENA SOLAR 30 HFD PLUS XL </t>
  </si>
  <si>
    <t>SIRENA SOLAR 40 HFD L</t>
  </si>
  <si>
    <t>SIRENA SOLAR 40 HFD PLUS L</t>
  </si>
  <si>
    <t xml:space="preserve">SIRENA SOLAR 40 HFD L </t>
  </si>
  <si>
    <t xml:space="preserve">SIRENA SOLAR 40 HFD PLUS L </t>
  </si>
  <si>
    <t>SIRENA SOLAR 40 HFD XL</t>
  </si>
  <si>
    <t>SIRENA SOLAR 40 HFD PLUS XL</t>
  </si>
  <si>
    <t xml:space="preserve">SIRENA SOLAR 40 HFD XL </t>
  </si>
  <si>
    <t xml:space="preserve">SIRENA SOLAR 40 HFD PLUS XL </t>
  </si>
  <si>
    <t>TKITSOL000</t>
  </si>
  <si>
    <t>TMCXE00036</t>
  </si>
  <si>
    <t>TMCXE00037</t>
  </si>
  <si>
    <t>TMCXE00038</t>
  </si>
  <si>
    <t>TMCXE00039</t>
  </si>
  <si>
    <t>TMCXE00040</t>
  </si>
  <si>
    <t>TMCXE00041</t>
  </si>
  <si>
    <t>TMCXE00043</t>
  </si>
  <si>
    <t>TMCXE00044</t>
  </si>
  <si>
    <t>TMCXE00045</t>
  </si>
  <si>
    <t>TMCXE00046</t>
  </si>
  <si>
    <t>TMCXE00047</t>
  </si>
  <si>
    <t>MCF 30-HDX 100 LTS e</t>
  </si>
  <si>
    <t>MCF 40-HDX 100 LTS e</t>
  </si>
  <si>
    <t>MCF 50-HDX 100 LTS e</t>
  </si>
  <si>
    <t>MCF 30-HDX 130 LTS e</t>
  </si>
  <si>
    <t>MCF 40-HDX 130 LTS e</t>
  </si>
  <si>
    <t>MCF 50-HDX 130 LTS e</t>
  </si>
  <si>
    <t>TMCXVE0024</t>
  </si>
  <si>
    <t>TMCXVE0025</t>
  </si>
  <si>
    <t>TMCXVE0026</t>
  </si>
  <si>
    <t>TMCXVE0027</t>
  </si>
  <si>
    <t>TMCXVE0028</t>
  </si>
  <si>
    <t>TMCXVE0029</t>
  </si>
  <si>
    <t>TMCXVE0030</t>
  </si>
  <si>
    <t>TMCXVE0031</t>
  </si>
  <si>
    <t>MCF 30-HDXV 100 LTS e</t>
  </si>
  <si>
    <t>MCF 40-HDXV 100 LTS e</t>
  </si>
  <si>
    <t>MCF 30-HDXV 130 LTS e</t>
  </si>
  <si>
    <t>MCF 40-HDXV 130 LTS e</t>
  </si>
  <si>
    <t>TSIRCEV0C2</t>
  </si>
  <si>
    <t>TSIRCEV0C3</t>
  </si>
  <si>
    <t>SIRENA CAL 25 HV e</t>
  </si>
  <si>
    <t>SIRENA CAL 35 HV e</t>
  </si>
  <si>
    <t>TSIRCE00C2</t>
  </si>
  <si>
    <t>TSIRCE00C3</t>
  </si>
  <si>
    <t>TSIRCE00F3</t>
  </si>
  <si>
    <t>TSIRCE00F4</t>
  </si>
  <si>
    <t>TSIRCE00F5</t>
  </si>
  <si>
    <t>SIRENA CAL 25 H e</t>
  </si>
  <si>
    <t>SIRENA CAL 35 H e</t>
  </si>
  <si>
    <t>SIRENA CAL HFD 30 e</t>
  </si>
  <si>
    <t>SIRENA CAL HFD 40 e</t>
  </si>
  <si>
    <t>SIRENA CAL HFD 50 e</t>
  </si>
  <si>
    <t>TSIRMEV0C2</t>
  </si>
  <si>
    <t>TSIRMEV0C3</t>
  </si>
  <si>
    <t>SIRENA MIX DUO 25 HV e</t>
  </si>
  <si>
    <t>SIRENA MIX DUO 35 HV e</t>
  </si>
  <si>
    <t>TSIRME00C2</t>
  </si>
  <si>
    <t>TSIRME00C3</t>
  </si>
  <si>
    <t>TSIRME00F2</t>
  </si>
  <si>
    <t>TSIRME00F3</t>
  </si>
  <si>
    <t>SIRENA MIX DUO 25 H e</t>
  </si>
  <si>
    <t>SIRENA MIX DUO 35 H e</t>
  </si>
  <si>
    <t>SIRENA MIX DUO HFD-30 e</t>
  </si>
  <si>
    <t>SIRENA CAL HFD-50</t>
  </si>
  <si>
    <t>Clase eficiencia energética</t>
  </si>
  <si>
    <t>SIRENA MIX DUO HFD-40 e</t>
  </si>
  <si>
    <t>RESISTENCIA ELECTRICA 1,5 KW</t>
  </si>
  <si>
    <t>RESISTENCIA ELECTRICA 2,5 KW</t>
  </si>
  <si>
    <t>TPRO000000</t>
  </si>
  <si>
    <t>PROGRAMADOR DIARIO/ANALOGICO OPC.</t>
  </si>
  <si>
    <t>TQDM000006</t>
  </si>
  <si>
    <t>Q. DOMESTIC D-6</t>
  </si>
  <si>
    <t>355x320x545</t>
  </si>
  <si>
    <t>TQDM000010</t>
  </si>
  <si>
    <t>Q. DOMESTIC D-10</t>
  </si>
  <si>
    <t>TQDMV0C004</t>
  </si>
  <si>
    <t>Q. DOMESTIC D3</t>
  </si>
  <si>
    <t>320x375x320</t>
  </si>
  <si>
    <t>TQDMV0L004</t>
  </si>
  <si>
    <t>Q. DOMESTIC D4</t>
  </si>
  <si>
    <t>TQDMVPC004</t>
  </si>
  <si>
    <t>Q. DOMESTIC D3 P</t>
  </si>
  <si>
    <t>TQDMVPL004</t>
  </si>
  <si>
    <t>HTP 100-150</t>
  </si>
  <si>
    <t>HTP 130-200</t>
  </si>
  <si>
    <t>Q. DOMESTIC D4 P</t>
  </si>
  <si>
    <t>SONDA COLECTOR SOLAR SILICONA 3 MTS.</t>
  </si>
  <si>
    <t>SANIT</t>
  </si>
  <si>
    <t>1010x640x770</t>
  </si>
  <si>
    <t>SANIT 100 GR</t>
  </si>
  <si>
    <t>SANIT 130 GR</t>
  </si>
  <si>
    <t>1000X550X760</t>
  </si>
  <si>
    <t>1000X550X960</t>
  </si>
  <si>
    <t>1000X550X1060</t>
  </si>
  <si>
    <t>1000x550x760</t>
  </si>
  <si>
    <t>1000x550x830</t>
  </si>
  <si>
    <t>1000x650x840</t>
  </si>
  <si>
    <t>1000x650x880</t>
  </si>
  <si>
    <t>1720X640X880</t>
  </si>
  <si>
    <t>1880X640X820</t>
  </si>
  <si>
    <t>1720x650x860</t>
  </si>
  <si>
    <t>1890x650x850</t>
  </si>
  <si>
    <t>KIT VALVULA MEZCLADORA ACS TERMA</t>
  </si>
  <si>
    <t>CFOV000021</t>
  </si>
  <si>
    <t>MANGUITO DIELECTRICO 1" (SANIT - DSPACK 300/500)</t>
  </si>
  <si>
    <t>Varios</t>
  </si>
  <si>
    <t>CFOV000031</t>
  </si>
  <si>
    <t>VASO EXPANSION ACS 18 L. (Sanit 300/500)</t>
  </si>
  <si>
    <t>KIT HIDRAULICO 20 OD</t>
  </si>
  <si>
    <t>KIT HIDRAULICO 30 OD</t>
  </si>
  <si>
    <t>KIT HIDRAULICO 40 OD</t>
  </si>
  <si>
    <t>TKITJAK003</t>
  </si>
  <si>
    <t>TKITJAK004</t>
  </si>
  <si>
    <t>TKITJAK005</t>
  </si>
  <si>
    <t>RESISTENCIA ELECTRICA 3,5 KW.</t>
  </si>
  <si>
    <t>CVAL000012</t>
  </si>
  <si>
    <t>CELC000198</t>
  </si>
  <si>
    <t>CELC000225</t>
  </si>
  <si>
    <t>CELC000293</t>
  </si>
  <si>
    <t>CVAL000010</t>
  </si>
  <si>
    <t>VALVULA DE SEGURIDAD ACS (SANIT - DSPACK 300/500)</t>
  </si>
  <si>
    <t>CVAL000035</t>
  </si>
  <si>
    <t>VALVULA MEZCLADORA</t>
  </si>
  <si>
    <t>TKITACU000</t>
  </si>
  <si>
    <t>8435134816227</t>
  </si>
  <si>
    <t>KIT HIDRAULICO S 200</t>
  </si>
  <si>
    <t>SOPORTE MURAL</t>
  </si>
  <si>
    <t>TKITACU004</t>
  </si>
  <si>
    <t>8435134816319</t>
  </si>
  <si>
    <t>JAKA HFS-30</t>
  </si>
  <si>
    <t>JAKA HFS-40</t>
  </si>
  <si>
    <t>JAKA HFS-50</t>
  </si>
  <si>
    <t>JAKA HFS-60</t>
  </si>
  <si>
    <t>JAKA HFS-70</t>
  </si>
  <si>
    <t>JAKA HFS-80</t>
  </si>
  <si>
    <t>TJAK000065</t>
  </si>
  <si>
    <t>TJAK000066</t>
  </si>
  <si>
    <t>TJAK000067</t>
  </si>
  <si>
    <t>TJAK000068</t>
  </si>
  <si>
    <t>SONDA ACUMULADOR A.C.S.</t>
  </si>
  <si>
    <t>TKITBIO022</t>
  </si>
  <si>
    <t>KIT HIDRAULICO MT</t>
  </si>
  <si>
    <t>TKITBIO023</t>
  </si>
  <si>
    <t>KIT HIDRAULICO DMT</t>
  </si>
  <si>
    <t>KIT HIDRAULICO BIO M</t>
  </si>
  <si>
    <t>KIT HIDRAULICO BIO D2M/2MS</t>
  </si>
  <si>
    <t>KIT HIDRAULICO BIO DM/MS</t>
  </si>
  <si>
    <t>(2175x1040x800)(1800x660x770)</t>
  </si>
  <si>
    <t>(2175x1040x890)(1800x660x770)</t>
  </si>
  <si>
    <t>(2175x1240x800)(1800x660x770)</t>
  </si>
  <si>
    <t>(2175x1240x890)(1800x660x770)</t>
  </si>
  <si>
    <t>(2175x1040x800)(1850x660x845)</t>
  </si>
  <si>
    <t>TKITBIO043</t>
  </si>
  <si>
    <t>TKITBIO044</t>
  </si>
  <si>
    <t xml:space="preserve">RESISTENCIA ELÉCTRICA HTP   </t>
  </si>
  <si>
    <t xml:space="preserve">PROTECCION CATÓDICA HTP   </t>
  </si>
  <si>
    <t>VALVULA DE SEGURIDAD DE DESCÁRGA TÉRMICA</t>
  </si>
  <si>
    <t>TKITACU211</t>
  </si>
  <si>
    <t>TEVO000041</t>
  </si>
  <si>
    <t>EVOLUTION EV 20 HFC</t>
  </si>
  <si>
    <t>EVOLUTION EV</t>
  </si>
  <si>
    <t>TEVO000040</t>
  </si>
  <si>
    <t>TEVO000039</t>
  </si>
  <si>
    <t>EVOLUTION EV 20 HFDX</t>
  </si>
  <si>
    <t>EVOLUTION EV 20 HFDX + S.RAD</t>
  </si>
  <si>
    <t>TJAK000071</t>
  </si>
  <si>
    <t>TJAK000072</t>
  </si>
  <si>
    <t>JAKA 20 HFD CONDENS</t>
  </si>
  <si>
    <t>JAKA 30 HFD CONDENS</t>
  </si>
  <si>
    <t>JAKA HFD CONDENS</t>
  </si>
  <si>
    <t>TKITJAF004</t>
  </si>
  <si>
    <t>KIT HIDRAULICO PARA JAKA HFD CONDENS</t>
  </si>
  <si>
    <t>JAKA HFD</t>
  </si>
  <si>
    <t>JAKA HFS</t>
  </si>
  <si>
    <t>TKITBIO054</t>
  </si>
  <si>
    <t>TKITBT0000</t>
  </si>
  <si>
    <t>KIT BT M</t>
  </si>
  <si>
    <t>TKITBT0001</t>
  </si>
  <si>
    <t>KIT BT DM</t>
  </si>
  <si>
    <t>TKITBT0002</t>
  </si>
  <si>
    <t>KIT BT MS</t>
  </si>
  <si>
    <t>TKITBT0003</t>
  </si>
  <si>
    <t>KIT BT DMS</t>
  </si>
  <si>
    <t>TKITBT0004</t>
  </si>
  <si>
    <t>KIT BT 2M</t>
  </si>
  <si>
    <t>TKITBT0005</t>
  </si>
  <si>
    <t>KIT BT 2MS</t>
  </si>
  <si>
    <t>KIT DM</t>
  </si>
  <si>
    <t>TKITELE000</t>
  </si>
  <si>
    <t>TKITBIO001</t>
  </si>
  <si>
    <t>TKITBIO000</t>
  </si>
  <si>
    <t>CURVA 90º 100 INOX</t>
  </si>
  <si>
    <t>CGAS000357</t>
  </si>
  <si>
    <t>CGAS000358</t>
  </si>
  <si>
    <t>CGAS000355</t>
  </si>
  <si>
    <t>CGAS000359</t>
  </si>
  <si>
    <t>CURVA 45º D100</t>
  </si>
  <si>
    <t>CURVA 90º D100</t>
  </si>
  <si>
    <t>TUBO 1 Mº D100</t>
  </si>
  <si>
    <t>DEFLECTOR PARA SALIDA HORIZONTAL D100</t>
  </si>
  <si>
    <t>(2175x1040x890)(1850x660x845)</t>
  </si>
  <si>
    <t>BIOCLASS HC 25/66</t>
  </si>
  <si>
    <t>BIOCLASS HC 43/66</t>
  </si>
  <si>
    <t>BIOCLAS HC 66/66</t>
  </si>
  <si>
    <t>(2175x1240x800)(1850x660x845)</t>
  </si>
  <si>
    <t>(2175x1240x890)(1850x660x845)</t>
  </si>
  <si>
    <t>2175x1040x800</t>
  </si>
  <si>
    <t>2175x1240x800</t>
  </si>
  <si>
    <t>TKITBIO050</t>
  </si>
  <si>
    <t>TKITBIO051</t>
  </si>
  <si>
    <t>TKITBIO052</t>
  </si>
  <si>
    <t>TKITBIO053</t>
  </si>
  <si>
    <t>KIT HIDRAULICO BIO 2M</t>
  </si>
  <si>
    <t>TAPA ELIPTICA CON TOMA DE RESISTENCIA</t>
  </si>
  <si>
    <t>TKITACU005</t>
  </si>
  <si>
    <t>8435134816326</t>
  </si>
  <si>
    <t>PROTECCION CATODICA (100-150)</t>
  </si>
  <si>
    <t>TKITACU006</t>
  </si>
  <si>
    <t>TKITACU007</t>
  </si>
  <si>
    <t>8435134816586</t>
  </si>
  <si>
    <t>TKITACU008</t>
  </si>
  <si>
    <t>8435134816593</t>
  </si>
  <si>
    <t>Clase eficiencia calefacción</t>
  </si>
  <si>
    <t>Clase eficiencia ACS</t>
  </si>
  <si>
    <t>-</t>
  </si>
  <si>
    <t>A</t>
  </si>
  <si>
    <t>A+</t>
  </si>
  <si>
    <t>C</t>
  </si>
  <si>
    <t>B</t>
  </si>
  <si>
    <t>D</t>
  </si>
  <si>
    <t>TE26VVS000</t>
  </si>
  <si>
    <t>REGULATION E26 VVS</t>
  </si>
  <si>
    <t>E</t>
  </si>
  <si>
    <t>TKITACU009</t>
  </si>
  <si>
    <t>8435134816609</t>
  </si>
  <si>
    <t>TKITACU010</t>
  </si>
  <si>
    <t>8435134816616</t>
  </si>
  <si>
    <t>TKITACU011</t>
  </si>
  <si>
    <t>8435134816623</t>
  </si>
  <si>
    <t>TKITACU020</t>
  </si>
  <si>
    <t>PASATUBOS TEJADO INCLINADO</t>
  </si>
  <si>
    <t>Soportes para captadores</t>
  </si>
  <si>
    <t>CGAS000142</t>
  </si>
  <si>
    <t>TE DE REGISTRO CON TOMA PARA CONDENSADOS</t>
  </si>
  <si>
    <t>Conductos para calderas gasoleo-salida inox</t>
  </si>
  <si>
    <t>TKITDCL003</t>
  </si>
  <si>
    <t>TKITDCL004</t>
  </si>
  <si>
    <t>TKITDCL005</t>
  </si>
  <si>
    <t>TKITDCL006</t>
  </si>
  <si>
    <t>TKITDCL007</t>
  </si>
  <si>
    <t>TKITBIO032</t>
  </si>
  <si>
    <t>TKITBIO034</t>
  </si>
  <si>
    <t>TKITACU002</t>
  </si>
  <si>
    <t>TKITHYX009</t>
  </si>
  <si>
    <t>TKITHYX010</t>
  </si>
  <si>
    <t>TKITHYX011</t>
  </si>
  <si>
    <t>TQDMV0C005</t>
  </si>
  <si>
    <t>TMCXE00042</t>
  </si>
  <si>
    <t>D-3 LN SIN PR VENTA</t>
  </si>
  <si>
    <t>TQDMV0L005</t>
  </si>
  <si>
    <t>D-4 LN SIN PR VENTA</t>
  </si>
  <si>
    <t>TQDMVPC005</t>
  </si>
  <si>
    <t>D-3 LN CON PR VENTA</t>
  </si>
  <si>
    <t>TQDMVPL005</t>
  </si>
  <si>
    <t>D-4 LN CON PR VENTA</t>
  </si>
  <si>
    <t>TQDMV0C006</t>
  </si>
  <si>
    <t>D-4 G LN (FD-50)</t>
  </si>
  <si>
    <t>TKIT000005</t>
  </si>
  <si>
    <t>Filtro con desgasificador</t>
  </si>
  <si>
    <t>Conductos para calderas híbridas</t>
  </si>
  <si>
    <t>TBIO000039</t>
  </si>
  <si>
    <t>TBIO000040</t>
  </si>
  <si>
    <t>HTP</t>
  </si>
  <si>
    <t>SONDA PARA DEPOSITO DE INERCIA</t>
  </si>
  <si>
    <t>Kit para salida de doble flujo 1 m.- salida de gases ø 80</t>
  </si>
  <si>
    <t>Kit para salida vertical.- salida de gases ø 60/100</t>
  </si>
  <si>
    <t>Terminal horizontal 1 m.- salida de gases ø 60/100</t>
  </si>
  <si>
    <t>Codo 90º coaxial - salida de gases ø 60/100</t>
  </si>
  <si>
    <t>Codo 45º coaxial - salida de gases ø 60/100</t>
  </si>
  <si>
    <t>Tubo 1 m coaxial - salida de gases ø 60/100</t>
  </si>
  <si>
    <t>Tubo 0,5 m coaxial - salida de gases ø 60/100</t>
  </si>
  <si>
    <t>Kit para salida vertical - salida de gases ø 80/125</t>
  </si>
  <si>
    <t>800x800x500</t>
  </si>
  <si>
    <t>Kit para salida horizontal 1 m.- salida de gases ø 80/125</t>
  </si>
  <si>
    <t>Kit válvula de descarga antihielo</t>
  </si>
  <si>
    <t>CFOV000203</t>
  </si>
  <si>
    <t>Filtro de entrada de agua 1' con llave de corte</t>
  </si>
  <si>
    <t>CFOV000212</t>
  </si>
  <si>
    <t>FILTRO MAGNETICO DECANTADOR</t>
  </si>
  <si>
    <t>110x50x60</t>
  </si>
  <si>
    <t>CVAL000078</t>
  </si>
  <si>
    <t>Válvula de tres vías acumulador</t>
  </si>
  <si>
    <t>TKITACU236</t>
  </si>
  <si>
    <t>Protección catódica SANIT HE DS</t>
  </si>
  <si>
    <t>Sonda ambiente Lago FB OT+</t>
  </si>
  <si>
    <t>SONDA DE AMBIENTE</t>
  </si>
  <si>
    <t>TKITACU238</t>
  </si>
  <si>
    <t>Kit resistencia electrica 1,5 kW + reducción</t>
  </si>
  <si>
    <t>TKITACU239</t>
  </si>
  <si>
    <t>Kit resistencia electrica 2,5 kW + reducción</t>
  </si>
  <si>
    <t>TKITACU240</t>
  </si>
  <si>
    <t>Kit resistencia electrica 3,5 kW + reducción</t>
  </si>
  <si>
    <t>TMIN000002</t>
  </si>
  <si>
    <t>MINNY DUO 30</t>
  </si>
  <si>
    <t>1020x476x728</t>
  </si>
  <si>
    <t>TMIN000003</t>
  </si>
  <si>
    <t>MINNY CAL 20</t>
  </si>
  <si>
    <t>TMIN000004</t>
  </si>
  <si>
    <t>MINNY CAL 30</t>
  </si>
  <si>
    <t>TKITMIN001</t>
  </si>
  <si>
    <t>Kit MDM (Para MINNY DUO, circuito mezclado y directo)</t>
  </si>
  <si>
    <t>TKITMIN002</t>
  </si>
  <si>
    <t>Kit MM (Para MINNY DUO, circuito mezclado)</t>
  </si>
  <si>
    <t>TKITMIN003</t>
  </si>
  <si>
    <t>Kit M2D (Para MINNY DUO, 2 circuitos directos)</t>
  </si>
  <si>
    <t>TKITMIN004</t>
  </si>
  <si>
    <t>Kit MMt (Para MINNY CAL, circuito mezclado)</t>
  </si>
  <si>
    <t>TKITMIN005</t>
  </si>
  <si>
    <t>Kit MDMt (Para MINNY CAL, circuito mezclado y directo)</t>
  </si>
  <si>
    <t>SIRENA</t>
  </si>
  <si>
    <t>TKITAVA004</t>
  </si>
  <si>
    <t>Kit Salidas AVANTTIA NG Izquierda</t>
  </si>
  <si>
    <t>TKITAVA005</t>
  </si>
  <si>
    <t>Kit Salidas AVANTTIA NG Derecha</t>
  </si>
  <si>
    <t>TKITAVA006</t>
  </si>
  <si>
    <t>Kit Salidas AVANTTIA NG Arriba</t>
  </si>
  <si>
    <t>CGAS000403</t>
  </si>
  <si>
    <t>Adaptador Inox. 80M/100H</t>
  </si>
  <si>
    <t>CGAS000375</t>
  </si>
  <si>
    <t>Kit para salida horizontal 1 m</t>
  </si>
  <si>
    <t>CGAS000380</t>
  </si>
  <si>
    <t>CGAS000399</t>
  </si>
  <si>
    <t>Kit adaptador biflujo diam. 80/80 A coaxial diam. 60/100</t>
  </si>
  <si>
    <t>CGAS000221</t>
  </si>
  <si>
    <t>Adaptador doble flujo/coaxial</t>
  </si>
  <si>
    <t>TBIO000123</t>
  </si>
  <si>
    <t>TBIO000124</t>
  </si>
  <si>
    <t>TBIO000125</t>
  </si>
  <si>
    <t>TBIO000122</t>
  </si>
  <si>
    <t>BIOCLASS iC 12</t>
  </si>
  <si>
    <t>BIOCLASS iC 18</t>
  </si>
  <si>
    <t>BIOCLASS iC 25</t>
  </si>
  <si>
    <t>BIOCLASS iC 45</t>
  </si>
  <si>
    <t>TBIO000136</t>
  </si>
  <si>
    <t>TBIO000137</t>
  </si>
  <si>
    <t>TBIO000138</t>
  </si>
  <si>
    <t>TBIO000139</t>
  </si>
  <si>
    <t>BIOCLASS iC 12 + DR</t>
  </si>
  <si>
    <t>BIOCLASS iC 18 + DR</t>
  </si>
  <si>
    <t>BIOCLASS iC 25 + DR</t>
  </si>
  <si>
    <t>BIOCLASS iC 45 + DR</t>
  </si>
  <si>
    <t>TBIO000126</t>
  </si>
  <si>
    <t>TBIO000140</t>
  </si>
  <si>
    <t>TBIO000141</t>
  </si>
  <si>
    <t>TBIO000142</t>
  </si>
  <si>
    <t>BIOCLASS HC 45/66</t>
  </si>
  <si>
    <t>TBIO000143</t>
  </si>
  <si>
    <t xml:space="preserve">PACK UNIT BC 18 BT DUO 150  </t>
  </si>
  <si>
    <t xml:space="preserve">PACK UNIT BC 25 BT DUO 250  </t>
  </si>
  <si>
    <t>TBIO000145</t>
  </si>
  <si>
    <t>TBIO000146</t>
  </si>
  <si>
    <t xml:space="preserve">PACK UNIT BC 18 SANIT S 150  </t>
  </si>
  <si>
    <t>PACK UNIT BC 25 SANIT S 200</t>
  </si>
  <si>
    <t>TBIO000147</t>
  </si>
  <si>
    <t>TBIO000148</t>
  </si>
  <si>
    <t xml:space="preserve">PACK UNIT BC 18 HTP 100/150  </t>
  </si>
  <si>
    <t xml:space="preserve">PACK UNIT BC 25 HTP 130/200  </t>
  </si>
  <si>
    <t>TDSM000398</t>
  </si>
  <si>
    <t>DS-MATIC H 2.15 L</t>
  </si>
  <si>
    <t>TDSM000399</t>
  </si>
  <si>
    <t>DS-MATIC H 2.15 DUO L</t>
  </si>
  <si>
    <t>TDSM000400</t>
  </si>
  <si>
    <t>DS-MATIC H PLUS 2.15 L</t>
  </si>
  <si>
    <t>TDSM000401</t>
  </si>
  <si>
    <t>DS-MATIC H PLUS 2.15 DUO L</t>
  </si>
  <si>
    <t>TEVOS00107</t>
  </si>
  <si>
    <t>EVOLUTION SOLAR 30 HFD 2L</t>
  </si>
  <si>
    <t>TEVOS00108</t>
  </si>
  <si>
    <t>EVOLUTION SOLAR 30 HFD 2L + SUELO RADIANTE</t>
  </si>
  <si>
    <t>TEVOS00109</t>
  </si>
  <si>
    <t>EVOLUTION SOLAR 40 HFD 2L</t>
  </si>
  <si>
    <t>TEVOS00110</t>
  </si>
  <si>
    <t xml:space="preserve">EVOLUTION SOLAR 40 HFD 2L + SUELO RADIANTE           </t>
  </si>
  <si>
    <t>TSIRS00072</t>
  </si>
  <si>
    <t>SIRENA SOLAR 30 HFD 2L</t>
  </si>
  <si>
    <t>TSIRS00073</t>
  </si>
  <si>
    <t>SIRENA SOLAR 30 HFD PLUS 2L</t>
  </si>
  <si>
    <t>TSIRS00074</t>
  </si>
  <si>
    <t>SIRENA SOLAR 30 HFD 2L + SUELO RADIANTE</t>
  </si>
  <si>
    <t>TSIRS00075</t>
  </si>
  <si>
    <t>SIRENA SOLAR 30 HFD PLUS 2L + SUELO RADIANTE</t>
  </si>
  <si>
    <t>TSIRS00076</t>
  </si>
  <si>
    <t>SIRENA SOLAR 40 HFD 2L</t>
  </si>
  <si>
    <t>TSIRS00077</t>
  </si>
  <si>
    <t>SIRENA SOLAR 40 HFD PLUS 2L</t>
  </si>
  <si>
    <t>TSIRS00078</t>
  </si>
  <si>
    <t>SIRENA SOLAR 40 HFD 2L + SUELO RADIANTE</t>
  </si>
  <si>
    <t>TSIRS00079</t>
  </si>
  <si>
    <t>SIRENA SOLAR 40 HFD PLUS 2L + SUELO RADIANTE</t>
  </si>
  <si>
    <t>EVOLUTION</t>
  </si>
  <si>
    <t>TSIRMC0F00</t>
  </si>
  <si>
    <t>TSIRMC0F01</t>
  </si>
  <si>
    <t>SIRENA MIX DUO HFD 30 CONDENS</t>
  </si>
  <si>
    <t>SIRENA MIX DUO HFD 40 CONDENS</t>
  </si>
  <si>
    <t>1004x560x993</t>
  </si>
  <si>
    <t>1004x560x1093</t>
  </si>
  <si>
    <t>2180x800x1276</t>
  </si>
  <si>
    <t>2170x1176x920</t>
  </si>
  <si>
    <t>TKITACU243</t>
  </si>
  <si>
    <t>Kit termómetro</t>
  </si>
  <si>
    <t>TKITHYX012</t>
  </si>
  <si>
    <t>Kit Peana Hydrinox 500</t>
  </si>
  <si>
    <t>Conjunto patas niveladoras</t>
  </si>
  <si>
    <t>CAIS000227 </t>
  </si>
  <si>
    <t>Aislante bomba de apoyo</t>
  </si>
  <si>
    <t>78x109x192</t>
  </si>
  <si>
    <t>820x820x180</t>
  </si>
  <si>
    <t>Confort Control</t>
  </si>
  <si>
    <t>TKITDCL017</t>
  </si>
  <si>
    <t>Kit hidráulico DC1D</t>
  </si>
  <si>
    <t>TKITACU241</t>
  </si>
  <si>
    <t>Protección catódica SANIT S 500</t>
  </si>
  <si>
    <t>THYX000005</t>
  </si>
  <si>
    <t>HYDRINOX 500</t>
  </si>
  <si>
    <t>TKITACU242</t>
  </si>
  <si>
    <t>Resistencia Trifásica 6 kW</t>
  </si>
  <si>
    <t>Resistencia Monofásica 6 kW</t>
  </si>
  <si>
    <t>PROTECCIÓN CATÓDICA</t>
  </si>
  <si>
    <t>TBIO000155</t>
  </si>
  <si>
    <t>TBIO000127</t>
  </si>
  <si>
    <t>BIOCLASS iC 35</t>
  </si>
  <si>
    <t>BIOCLASS iC 35 + DR</t>
  </si>
  <si>
    <t>BIOCLASS IC</t>
  </si>
  <si>
    <t>BIOCLASS IC + DR</t>
  </si>
  <si>
    <t>1500x782x1168</t>
  </si>
  <si>
    <t>TKITACU244</t>
  </si>
  <si>
    <t>TKITDCL016</t>
  </si>
  <si>
    <t>Kit de adaptación estanca</t>
  </si>
  <si>
    <t>TBIO000144</t>
  </si>
  <si>
    <t>Sonda ambiente AFS</t>
  </si>
  <si>
    <t>BIOCLASS IC 25</t>
  </si>
  <si>
    <t>BIOCLASS IC 45</t>
  </si>
  <si>
    <t>BIOCLASS IC 35</t>
  </si>
  <si>
    <t xml:space="preserve">BIOCLASS IC 66 </t>
  </si>
  <si>
    <t>BIOCLASS IC 66</t>
  </si>
  <si>
    <t>BIOCLASS IC 25 + DR</t>
  </si>
  <si>
    <t>BIOCLASS IC 45 + DR</t>
  </si>
  <si>
    <t>BIOCLASS IC 18 + DR</t>
  </si>
  <si>
    <t>BIOCLASS IC 12</t>
  </si>
  <si>
    <t>BIOCLASS IC 18</t>
  </si>
  <si>
    <t>BIOCLASS IC 12 +DR</t>
  </si>
  <si>
    <t>PACKS BIOCLASS IC</t>
  </si>
  <si>
    <t>Kit para hueso de aceituna 35 y 45</t>
  </si>
  <si>
    <t>BIOCLASS IC 18 DX</t>
  </si>
  <si>
    <t>BIOCLASS IC 25 DX</t>
  </si>
  <si>
    <t>CENICERO COMPRESOR IC 35 Y 45</t>
  </si>
  <si>
    <t>CENICERO COMPRESOR IC 10</t>
  </si>
  <si>
    <t>CENICERO COMPRESOR IC 16</t>
  </si>
  <si>
    <t>CENICERO COMPRESOR IC 25</t>
  </si>
  <si>
    <t>TKITBIO096 </t>
  </si>
  <si>
    <t>TKITBIO097</t>
  </si>
  <si>
    <t xml:space="preserve">Kit válvula mezcladora DX 18 </t>
  </si>
  <si>
    <t>Kit válvula mezcladora DX 25</t>
  </si>
  <si>
    <t xml:space="preserve">TKITACU245 </t>
  </si>
  <si>
    <t>TKITDCL020</t>
  </si>
  <si>
    <t>TKITDCL021</t>
  </si>
  <si>
    <t>TBIO000160</t>
  </si>
  <si>
    <t>TBIO000161</t>
  </si>
  <si>
    <t>Depósito reserva DX S</t>
  </si>
  <si>
    <t>Depósito reserva DX L</t>
  </si>
  <si>
    <t>TKITBIO098</t>
  </si>
  <si>
    <t>TKITBIO099</t>
  </si>
  <si>
    <t>Cenicero compresor DX 18</t>
  </si>
  <si>
    <t>Cenicero compresor DX 25</t>
  </si>
  <si>
    <t>TKITACU246</t>
  </si>
  <si>
    <t>TKITACU247</t>
  </si>
  <si>
    <t>Kit resistencia eléctrica BIOCLASS DX 1,5 kW</t>
  </si>
  <si>
    <t>Kit resistencia eléctrica BIOCLASS DX 2,5 kW</t>
  </si>
  <si>
    <t>Proteccion catódica BIOCLASS DX</t>
  </si>
  <si>
    <t>TBIO000162</t>
  </si>
  <si>
    <t>BIOCLASS IC 150</t>
  </si>
  <si>
    <t>TKITBIO094</t>
  </si>
  <si>
    <t>Kit anti-reboque llama</t>
  </si>
  <si>
    <t>CELC000579</t>
  </si>
  <si>
    <t>Termostato conectable CONFORT WiFi</t>
  </si>
  <si>
    <t>TKITBIO093</t>
  </si>
  <si>
    <t>TKITBIO095</t>
  </si>
  <si>
    <t>Kit vibrador silo textil</t>
  </si>
  <si>
    <t>Kit conmutador automático de boquillas</t>
  </si>
  <si>
    <t>BIOCLASS IC/LIGNUM IB</t>
  </si>
  <si>
    <t>BIOCLASS IC DX</t>
  </si>
  <si>
    <t>DEPÓSITO RESERVA</t>
  </si>
  <si>
    <t>TJAK000076</t>
  </si>
  <si>
    <t>JAKA HFD CONDENS OD</t>
  </si>
  <si>
    <t>TDCL000160</t>
  </si>
  <si>
    <t>TDCL000161</t>
  </si>
  <si>
    <t>FUSION HYBRID OIL 9R/165</t>
  </si>
  <si>
    <t>FUSION HYBRID</t>
  </si>
  <si>
    <t>FUSION HYBRID OIL 12R/165</t>
  </si>
  <si>
    <t>KIT SILENT BLOCKS UNIDAD EXTERIOR</t>
  </si>
  <si>
    <t>TDCL000162</t>
  </si>
  <si>
    <t>TDCL000163</t>
  </si>
  <si>
    <t>TDCL000164</t>
  </si>
  <si>
    <t>TDCL000165</t>
  </si>
  <si>
    <t>TDCL000166</t>
  </si>
  <si>
    <t>TDCL000167</t>
  </si>
  <si>
    <t>FUSION HYBRID GAS CONDENS 6R</t>
  </si>
  <si>
    <t>FUSION HYBRID GAS CONDENS 6R/165</t>
  </si>
  <si>
    <t>FUSION HYBRID GAS CONDENS 9R</t>
  </si>
  <si>
    <t>FUSION HYBRID GAS CONDENS 9R/165</t>
  </si>
  <si>
    <t>FUSION HYBRID GAS CONDENS 12R</t>
  </si>
  <si>
    <t>FUSION HYBRID GAS CONDENS 12R/165</t>
  </si>
  <si>
    <t>TKITDCL013</t>
  </si>
  <si>
    <t>TKITDCL014</t>
  </si>
  <si>
    <t>TKITDCL015</t>
  </si>
  <si>
    <t>KIT SALIDAS FUSION HYBRID GAS IZQUIERDA</t>
  </si>
  <si>
    <t>KIT SALIDAS FUSION HYBRID GAS DERECHA</t>
  </si>
  <si>
    <t>KIT SALIDAS FUSION HYBRID GAS SUPERIOR</t>
  </si>
  <si>
    <t>TDCL000102</t>
  </si>
  <si>
    <t>TDCL000103</t>
  </si>
  <si>
    <t>TDCL000104</t>
  </si>
  <si>
    <t>TDCL000105</t>
  </si>
  <si>
    <t>TDCL000106</t>
  </si>
  <si>
    <t>TDCL000107</t>
  </si>
  <si>
    <t>TDCL000108</t>
  </si>
  <si>
    <t>DUAL CLIMA 6R</t>
  </si>
  <si>
    <t>DUAL CLIMA 9R</t>
  </si>
  <si>
    <t>DUAL CLIMA 12R</t>
  </si>
  <si>
    <t>DUAL CLIMA 16R</t>
  </si>
  <si>
    <t>DUAL CLIMA 16RT</t>
  </si>
  <si>
    <t>DUAL CLIMA 19R</t>
  </si>
  <si>
    <t>DUAL CLIMA 19RT</t>
  </si>
  <si>
    <t>TDCL000097</t>
  </si>
  <si>
    <t>TDCL000098</t>
  </si>
  <si>
    <t>TDCL000099</t>
  </si>
  <si>
    <t>TDCL000100</t>
  </si>
  <si>
    <t>TDCL000101</t>
  </si>
  <si>
    <t>TDCL000109</t>
  </si>
  <si>
    <t>TDCL000110</t>
  </si>
  <si>
    <t>FUSION COMBI W 50</t>
  </si>
  <si>
    <t>FUSION COMBI F 80</t>
  </si>
  <si>
    <t>TDCL000179</t>
  </si>
  <si>
    <t>TDCL000180</t>
  </si>
  <si>
    <t>TDCL000181</t>
  </si>
  <si>
    <t>TDCL000182</t>
  </si>
  <si>
    <t>TDCL000183</t>
  </si>
  <si>
    <t>TDCL000184</t>
  </si>
  <si>
    <t>TDCL000185</t>
  </si>
  <si>
    <t>TDCL000186</t>
  </si>
  <si>
    <t>TDCL000187</t>
  </si>
  <si>
    <t>TDCL000201</t>
  </si>
  <si>
    <t>TDCL000188</t>
  </si>
  <si>
    <t>TDCL000202</t>
  </si>
  <si>
    <t>PACK FUSION COMBI 6R/W 50</t>
  </si>
  <si>
    <t>PACK FUSION COMBI 6R/F 80</t>
  </si>
  <si>
    <t>PACK FUSION COMBI 9R/F 80</t>
  </si>
  <si>
    <t>PACK FUSION COMBI 12R/F 80</t>
  </si>
  <si>
    <t>PACK FUSION COMBI 16R/F80</t>
  </si>
  <si>
    <t>PACK FUSION COMBI 19R/F80</t>
  </si>
  <si>
    <t>PACK FUSION COMBI 16RT/W 50</t>
  </si>
  <si>
    <t>PACK FUSION COMBI 16RT/F80</t>
  </si>
  <si>
    <t>PACK FUSION COMBI 19RT/F80</t>
  </si>
  <si>
    <t>PACK FUSION COMBI 9R/W 50</t>
  </si>
  <si>
    <t>PACK FUSION COMBI 12R/W 50</t>
  </si>
  <si>
    <t>PACK FUSION COMBI 16R/W 50</t>
  </si>
  <si>
    <t>TDCL000154</t>
  </si>
  <si>
    <t>TDCL000155</t>
  </si>
  <si>
    <t>TDCL000156</t>
  </si>
  <si>
    <t>TDCL000157</t>
  </si>
  <si>
    <t>TDCL000158</t>
  </si>
  <si>
    <t>TDCL000159</t>
  </si>
  <si>
    <t>TDCL000194</t>
  </si>
  <si>
    <t>TDCL000177</t>
  </si>
  <si>
    <t>TDCL000178</t>
  </si>
  <si>
    <t>TDCL000200</t>
  </si>
  <si>
    <t>PACK FUSION TRIO 6R/50</t>
  </si>
  <si>
    <t>PACK FUSION TRIO 9R/50</t>
  </si>
  <si>
    <t>PACK FUSION TRIO 12R/50</t>
  </si>
  <si>
    <t>PACK FUSION TRIO 16R/50</t>
  </si>
  <si>
    <t>PACK FUSION TRIO 12R/80</t>
  </si>
  <si>
    <t>PACK FUSION TRIO 16R/80</t>
  </si>
  <si>
    <t>PACK FUSION TRIO 16RT/50</t>
  </si>
  <si>
    <t>PACK FUSION TRIO 16RT/80</t>
  </si>
  <si>
    <t>PACK FUSION TRIO 19RT/80</t>
  </si>
  <si>
    <t>PACK FUSION TRIO 19R/80</t>
  </si>
  <si>
    <t>TDCL000145</t>
  </si>
  <si>
    <t>TDCL000146</t>
  </si>
  <si>
    <t>TDCL000147</t>
  </si>
  <si>
    <t>TDCL000148</t>
  </si>
  <si>
    <t>TDCL000149</t>
  </si>
  <si>
    <t>TDCL000150</t>
  </si>
  <si>
    <t>TDCL000151</t>
  </si>
  <si>
    <t>TDCL000152</t>
  </si>
  <si>
    <t>TDCL000153</t>
  </si>
  <si>
    <t>PACK FUSION HE 6R/150</t>
  </si>
  <si>
    <t>PACK FUSION HE 9R/150</t>
  </si>
  <si>
    <t>PACK FUSION HE 12R/150</t>
  </si>
  <si>
    <t>PACK FUSION HE 6R/200</t>
  </si>
  <si>
    <t>PACK FUSION HE 9R/200</t>
  </si>
  <si>
    <t>PACK FUSION HE 12R/200</t>
  </si>
  <si>
    <t>PACK FUSION HE 16R/200</t>
  </si>
  <si>
    <t>PACK FUSION HE 12R/300</t>
  </si>
  <si>
    <t>PACK FUSION HE 16R/300</t>
  </si>
  <si>
    <t>PACK FUSION HE 19R/300</t>
  </si>
  <si>
    <t>PACK FUSION HE 19R/200</t>
  </si>
  <si>
    <t>PACK FUSION HE 16RT/200</t>
  </si>
  <si>
    <t>PACK FUSION HE 16RT/300</t>
  </si>
  <si>
    <t>PACK FUSION HE 19RT/200</t>
  </si>
  <si>
    <t>PACK FUSION HE 19RT/300</t>
  </si>
  <si>
    <t>TDCL000192</t>
  </si>
  <si>
    <t>TDCL000193</t>
  </si>
  <si>
    <t>TDCL000175</t>
  </si>
  <si>
    <t>TDCL000176</t>
  </si>
  <si>
    <t>TDCL000198</t>
  </si>
  <si>
    <t>TDCL000199</t>
  </si>
  <si>
    <t>TDCL000123</t>
  </si>
  <si>
    <t>TDCL000124</t>
  </si>
  <si>
    <t>TDCL000125</t>
  </si>
  <si>
    <t>TDCL000126</t>
  </si>
  <si>
    <t>TDCL000127</t>
  </si>
  <si>
    <t>TDCL000128</t>
  </si>
  <si>
    <t>TDCL000129</t>
  </si>
  <si>
    <t>PACK SANIT HE 6R/150</t>
  </si>
  <si>
    <t>PACK SANIT HE 9R/150</t>
  </si>
  <si>
    <t>PACK SANIT HE 6R/200</t>
  </si>
  <si>
    <t>PACK SANIT HE 9R/200</t>
  </si>
  <si>
    <t>PACK SANIT HE 12R/200</t>
  </si>
  <si>
    <t>PACK SANIT HE 16R/200</t>
  </si>
  <si>
    <t>PACK SANIT HE 16R/300</t>
  </si>
  <si>
    <t>PACK SANIT HE 19R/200</t>
  </si>
  <si>
    <t>PACK SANIT HE 19R/300</t>
  </si>
  <si>
    <t>PACK SANIT HE 16RT/200</t>
  </si>
  <si>
    <t>PACK SANIT HE 16RT/300</t>
  </si>
  <si>
    <t>PACK SANIT HE 19RT/200</t>
  </si>
  <si>
    <t>PACK SANIT HE 19RT/300</t>
  </si>
  <si>
    <t>TDCL000189</t>
  </si>
  <si>
    <t>TDCL000190</t>
  </si>
  <si>
    <t>TDCL000169</t>
  </si>
  <si>
    <t>TDCL000170</t>
  </si>
  <si>
    <t>TDCL000195</t>
  </si>
  <si>
    <t>TDCL000196</t>
  </si>
  <si>
    <t>TDCL000137</t>
  </si>
  <si>
    <t>TDCL000138</t>
  </si>
  <si>
    <t>TDCL000139</t>
  </si>
  <si>
    <t>TDCL000140</t>
  </si>
  <si>
    <t>TDCL000191</t>
  </si>
  <si>
    <t>TDCL000173</t>
  </si>
  <si>
    <t>TDCL000197</t>
  </si>
  <si>
    <t>PACK BT TRIO 6R</t>
  </si>
  <si>
    <t>PACK BT TRIO 9R</t>
  </si>
  <si>
    <t>PACK BT TRIO 12R</t>
  </si>
  <si>
    <t>PACK BT TRIO 16R</t>
  </si>
  <si>
    <t>PACK BT TRIO 19R</t>
  </si>
  <si>
    <t>PACK BT TRIO 16RT</t>
  </si>
  <si>
    <t>PACK BT TRIO 19RT</t>
  </si>
  <si>
    <t>PACK BT 6R</t>
  </si>
  <si>
    <t>PACK BT 9R</t>
  </si>
  <si>
    <t>PACK BT 12R</t>
  </si>
  <si>
    <t>PACK BT 16R</t>
  </si>
  <si>
    <t>PACK BT 16RT</t>
  </si>
  <si>
    <t>TDCL000141</t>
  </si>
  <si>
    <t>TDCL000142</t>
  </si>
  <si>
    <t>TDCL000143</t>
  </si>
  <si>
    <t>TDCL000144</t>
  </si>
  <si>
    <t>TDCL000174</t>
  </si>
  <si>
    <t>PACK BT</t>
  </si>
  <si>
    <t>PACK BT TRIO</t>
  </si>
  <si>
    <t>PACK SANIT HE</t>
  </si>
  <si>
    <t>PACK FUSION HE</t>
  </si>
  <si>
    <t>PACK FUSION TRIO</t>
  </si>
  <si>
    <t>PACK FUSION COMBI</t>
  </si>
  <si>
    <t>TKITBIO100</t>
  </si>
  <si>
    <t>TKITBIO101</t>
  </si>
  <si>
    <t>KIT CONMUTADOR DE BOQUILLAS MANUAL 2 TOMAS</t>
  </si>
  <si>
    <t>KIT CONMUTADOR DE BOQUILLAS MANUAL 4 TOMAS</t>
  </si>
  <si>
    <t>TKITBIO104</t>
  </si>
  <si>
    <t>KIT DE ACOPLAMIENTO PARA DEPOSITO DX S</t>
  </si>
  <si>
    <t>KIT DE ACOPLAMIENTO PARA DEPOSITO DX L</t>
  </si>
  <si>
    <t>TKITBIO106</t>
  </si>
  <si>
    <t>TKITDCL022</t>
  </si>
  <si>
    <t>A+++ (35º) / A++ (55º)</t>
  </si>
  <si>
    <t>TKITBIO105</t>
  </si>
  <si>
    <t>TBIO000163</t>
  </si>
  <si>
    <t>TBIO000164</t>
  </si>
  <si>
    <t>KIT FUSION HYBRID LTD (kit para calefacción por suelo radiante)</t>
  </si>
  <si>
    <t>KIT FUSION HYBRID LTD (kit para calefacción por suelo radiante y refrigeración)</t>
  </si>
  <si>
    <t>TBIO000182</t>
  </si>
  <si>
    <t>BIOCLASS IC 35 DX</t>
  </si>
  <si>
    <t>TKITDCL027</t>
  </si>
  <si>
    <t>Soporte mural para display</t>
  </si>
  <si>
    <t>Kit Confort iC RF</t>
  </si>
  <si>
    <t>TKITBIO111</t>
  </si>
  <si>
    <t>Kit Sonda iC RF</t>
  </si>
  <si>
    <t>TKITBIO112</t>
  </si>
  <si>
    <t>Sonda iC</t>
  </si>
  <si>
    <t>CELC000590</t>
  </si>
  <si>
    <t>Confort iC</t>
  </si>
  <si>
    <t>CELC000591</t>
  </si>
  <si>
    <t>TBIO000183</t>
  </si>
  <si>
    <t>BIOCLASS IC 300</t>
  </si>
  <si>
    <t>TCLIM00019</t>
  </si>
  <si>
    <t>CLIMA PLUS H 35</t>
  </si>
  <si>
    <t>CLIMA PLUS H 25</t>
  </si>
  <si>
    <t>TKITBIO115</t>
  </si>
  <si>
    <t>Kit acoplamiento CVS DUAL THERM</t>
  </si>
  <si>
    <t>TKITDCL026</t>
  </si>
  <si>
    <t>BOMBA DE ALTA EFICIENCIA 25/35/45</t>
  </si>
  <si>
    <t>Regleta de conexión con desconector de llenado</t>
  </si>
  <si>
    <t>TKITBIO123</t>
  </si>
  <si>
    <t>KIT 2D</t>
  </si>
  <si>
    <t>1</t>
  </si>
  <si>
    <t>PVP
 2022</t>
  </si>
  <si>
    <t>TKITACU348</t>
  </si>
  <si>
    <t>KIT SOLAR TS</t>
  </si>
  <si>
    <t>TKITMIN000</t>
  </si>
  <si>
    <t>16,5</t>
  </si>
  <si>
    <t>6,5</t>
  </si>
  <si>
    <t>485x325x185</t>
  </si>
  <si>
    <t>550x550x250</t>
  </si>
  <si>
    <t>PROTECCION CATODICA (750-1000)</t>
  </si>
  <si>
    <t>TARIFA 2023</t>
  </si>
  <si>
    <t>PVP 2023</t>
  </si>
  <si>
    <t>TDCL000217</t>
  </si>
  <si>
    <t>DUAL CLIMA 6HT</t>
  </si>
  <si>
    <t>  A+++ (35º) / A++ (55º)</t>
  </si>
  <si>
    <t>TDCL000218</t>
  </si>
  <si>
    <t>DUAL CLIMA 9HT</t>
  </si>
  <si>
    <t>TDCL000219</t>
  </si>
  <si>
    <t>DUAL CLIMA 12HT</t>
  </si>
  <si>
    <t>TDCL000220</t>
  </si>
  <si>
    <t>DUAL CLIMA 16 HT</t>
  </si>
  <si>
    <t>TDCL000222</t>
  </si>
  <si>
    <t>EASY CONNECT</t>
  </si>
  <si>
    <t>TDCL000210</t>
  </si>
  <si>
    <t>FUSION HT 150</t>
  </si>
  <si>
    <t>TDCL000211</t>
  </si>
  <si>
    <t>FUSION HT 200</t>
  </si>
  <si>
    <t>TDCL000212</t>
  </si>
  <si>
    <t>FUSION HT 300</t>
  </si>
  <si>
    <t>TDCL000213</t>
  </si>
  <si>
    <t>FUSION HT TRIO 200/50</t>
  </si>
  <si>
    <t>TDCL000214</t>
  </si>
  <si>
    <t>FUSION HT TRIO 200/80</t>
  </si>
  <si>
    <t>TDCL000215</t>
  </si>
  <si>
    <t>FUSION HT COMBI W 50</t>
  </si>
  <si>
    <t>TDCL000216</t>
  </si>
  <si>
    <t>FUSION HT COMBI F 80</t>
  </si>
  <si>
    <t>TKITDCL039</t>
  </si>
  <si>
    <t>KIT DE RESISTENCIA 3.5 KW FUSION HT</t>
  </si>
  <si>
    <t>TKITDCL038</t>
  </si>
  <si>
    <t>KIT DE RESISTENCIA 2.5 KW FUSION HT</t>
  </si>
  <si>
    <t>TKITDCL037</t>
  </si>
  <si>
    <t>KIT DE RESISTENCIA 1.5 KW FUSION HT</t>
  </si>
  <si>
    <t>TKITDCL036</t>
  </si>
  <si>
    <t>KIT RESISTENCIA ELECTRICA 3,5 KW DUAL CLIMA HT</t>
  </si>
  <si>
    <t>TKITDCL035</t>
  </si>
  <si>
    <t>KIT RESISTENCIA ELECTRICA 2,5 KW DUAL CLIMA HT</t>
  </si>
  <si>
    <t>TKITDCL034</t>
  </si>
  <si>
    <t>KIT RESISTENCIA ELECTRICA 1,5 KW DUAL CLIMA HT</t>
  </si>
  <si>
    <t>TKITDCL041</t>
  </si>
  <si>
    <t>TKITDCL040</t>
  </si>
  <si>
    <t>TKITDCL033</t>
  </si>
  <si>
    <t>TDCL000223</t>
  </si>
  <si>
    <t>FUSION HT EC 150</t>
  </si>
  <si>
    <t>TDCL000224</t>
  </si>
  <si>
    <t>FUSION HT EC 200</t>
  </si>
  <si>
    <t>TDCL000225</t>
  </si>
  <si>
    <t>FUSION HT EC 300</t>
  </si>
  <si>
    <t>TDCL000226</t>
  </si>
  <si>
    <t>FUSION HT EC TRIO 200/50</t>
  </si>
  <si>
    <t>TDCL000227</t>
  </si>
  <si>
    <t>FUSION HT EC TRIO 200/80</t>
  </si>
  <si>
    <t>TDCL000228</t>
  </si>
  <si>
    <t>TDCL000229</t>
  </si>
  <si>
    <t>TKITDCL044</t>
  </si>
  <si>
    <t>SOPORTE MURAL DISPLAY DUAL CLIMA HT</t>
  </si>
  <si>
    <t>PRECIO 2023</t>
  </si>
  <si>
    <t>SILO 7,5</t>
  </si>
  <si>
    <t>ENERGY METER</t>
  </si>
  <si>
    <t>CDCL000196</t>
  </si>
  <si>
    <t>SONDA DE DEPÓSITO DE INERCIA</t>
  </si>
  <si>
    <t>SONDA AF</t>
  </si>
  <si>
    <t>TKITBIO138</t>
  </si>
  <si>
    <t>CFTV000009</t>
  </si>
  <si>
    <t>DESGASIFICADOR  6/9/12</t>
  </si>
  <si>
    <t>DESGASIFICADOR 16</t>
  </si>
  <si>
    <t>Kit de conexión hidráulico 20m DN16 Inox</t>
  </si>
  <si>
    <t>FUSION HT EC COMBI  W 50</t>
  </si>
  <si>
    <t>FUSION HT EC COMBI F 80</t>
  </si>
  <si>
    <t>CONSULTAR</t>
  </si>
  <si>
    <t>DUAL CLIMA HT</t>
  </si>
  <si>
    <t>95</t>
  </si>
  <si>
    <t>97</t>
  </si>
  <si>
    <t>140</t>
  </si>
  <si>
    <t>1085*1200*580</t>
  </si>
  <si>
    <t>1520*1200*580</t>
  </si>
  <si>
    <t>190</t>
  </si>
  <si>
    <t>130</t>
  </si>
  <si>
    <t>8,5</t>
  </si>
  <si>
    <t>150*370*510</t>
  </si>
  <si>
    <t>1710*730*710</t>
  </si>
  <si>
    <t>115</t>
  </si>
  <si>
    <t>2135*702*698</t>
  </si>
  <si>
    <t>2140*750*710</t>
  </si>
  <si>
    <t>162</t>
  </si>
  <si>
    <t>165</t>
  </si>
  <si>
    <t>2200*702*748</t>
  </si>
  <si>
    <t>173</t>
  </si>
  <si>
    <t>815*586*596</t>
  </si>
  <si>
    <t>2271*750*702</t>
  </si>
  <si>
    <t>58</t>
  </si>
  <si>
    <t>85</t>
  </si>
  <si>
    <t>1194*606*716</t>
  </si>
  <si>
    <t>700*150*150</t>
  </si>
  <si>
    <t>2</t>
  </si>
  <si>
    <t>3</t>
  </si>
  <si>
    <t>270*310*220</t>
  </si>
  <si>
    <t>7,9</t>
  </si>
  <si>
    <t>7,5</t>
  </si>
  <si>
    <t>105*220*160</t>
  </si>
  <si>
    <t>0,34</t>
  </si>
  <si>
    <t>0,5</t>
  </si>
  <si>
    <t>120*65*35</t>
  </si>
  <si>
    <t>400*500*2600</t>
  </si>
  <si>
    <t>270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</si>
</sst>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€&quot;_-;\-* #,##0.00\ &quot;€&quot;_-;_-* &quot;-&quot;??\ &quot;€&quot;_-;_-@_-"/>
    <numFmt numFmtId="164" formatCode="0.000"/>
    <numFmt numFmtId="165" formatCode="0.0"/>
    <numFmt numFmtId="166" formatCode="#,##0.0"/>
  </numFmts>
  <fonts count="13">
    <font>
      <sz val="10"/>
      <name val="Arial"/>
    </font>
    <font>
      <sz val="10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b/>
      <sz val="9"/>
      <color indexed="9"/>
      <name val="Arial"/>
      <family val="2"/>
    </font>
    <font>
      <sz val="9"/>
      <color indexed="9"/>
      <name val="Arial"/>
      <family val="2"/>
    </font>
    <font>
      <b/>
      <sz val="10"/>
      <color indexed="9"/>
      <name val="Arial"/>
      <family val="2"/>
    </font>
    <font>
      <b/>
      <sz val="10"/>
      <color indexed="18"/>
      <name val="Arias"/>
    </font>
    <font>
      <b/>
      <sz val="28"/>
      <name val="Arial"/>
      <family val="2"/>
    </font>
    <font>
      <b/>
      <sz val="24"/>
      <name val="Arial"/>
      <family val="2"/>
    </font>
    <font>
      <b/>
      <sz val="10"/>
      <color theme="0"/>
      <name val="Arial"/>
      <family val="2"/>
    </font>
    <font>
      <sz val="8"/>
      <name val="Arial"/>
      <family val="2"/>
    </font>
    <font>
      <b/>
      <sz val="9"/>
      <color indexed="1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1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hair">
        <color indexed="12"/>
      </left>
      <right style="hair">
        <color indexed="12"/>
      </right>
      <top style="hair">
        <color indexed="12"/>
      </top>
      <bottom style="hair">
        <color indexed="12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</cellStyleXfs>
  <cellXfs count="62">
    <xf numFmtId="0" fontId="0" fillId="0" borderId="0" xfId="0"/>
    <xf numFmtId="0" fontId="4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center" vertical="center" wrapText="1"/>
    </xf>
    <xf numFmtId="0" fontId="0" fillId="3" borderId="0" xfId="0" applyFill="1" applyAlignment="1">
      <alignment horizontal="left"/>
    </xf>
    <xf numFmtId="0" fontId="4" fillId="2" borderId="0" xfId="0" applyFont="1" applyFill="1" applyAlignment="1">
      <alignment horizontal="center" vertical="center"/>
    </xf>
    <xf numFmtId="164" fontId="4" fillId="2" borderId="0" xfId="0" applyNumberFormat="1" applyFont="1" applyFill="1" applyAlignment="1">
      <alignment horizontal="center" vertical="center" wrapText="1"/>
    </xf>
    <xf numFmtId="165" fontId="4" fillId="2" borderId="0" xfId="0" applyNumberFormat="1" applyFont="1" applyFill="1" applyAlignment="1">
      <alignment horizontal="center" vertical="center" wrapText="1"/>
    </xf>
    <xf numFmtId="0" fontId="0" fillId="3" borderId="0" xfId="0" applyFill="1"/>
    <xf numFmtId="1" fontId="2" fillId="3" borderId="1" xfId="0" applyNumberFormat="1" applyFont="1" applyFill="1" applyBorder="1" applyAlignment="1">
      <alignment horizontal="left" wrapText="1"/>
    </xf>
    <xf numFmtId="1" fontId="2" fillId="3" borderId="1" xfId="0" applyNumberFormat="1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/>
    </xf>
    <xf numFmtId="1" fontId="2" fillId="3" borderId="1" xfId="0" applyNumberFormat="1" applyFont="1" applyFill="1" applyBorder="1" applyAlignment="1">
      <alignment wrapText="1"/>
    </xf>
    <xf numFmtId="0" fontId="0" fillId="3" borderId="1" xfId="0" applyFill="1" applyBorder="1"/>
    <xf numFmtId="3" fontId="6" fillId="2" borderId="0" xfId="0" applyNumberFormat="1" applyFont="1" applyFill="1" applyAlignment="1">
      <alignment horizontal="center" vertical="center" wrapText="1"/>
    </xf>
    <xf numFmtId="1" fontId="2" fillId="0" borderId="1" xfId="0" applyNumberFormat="1" applyFont="1" applyBorder="1" applyAlignment="1">
      <alignment horizontal="center" wrapText="1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 wrapText="1"/>
    </xf>
    <xf numFmtId="1" fontId="2" fillId="0" borderId="1" xfId="0" applyNumberFormat="1" applyFont="1" applyBorder="1" applyAlignment="1">
      <alignment horizontal="left"/>
    </xf>
    <xf numFmtId="0" fontId="2" fillId="0" borderId="1" xfId="0" applyFont="1" applyBorder="1" applyAlignment="1">
      <alignment horizontal="left"/>
    </xf>
    <xf numFmtId="3" fontId="2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2" fontId="2" fillId="0" borderId="1" xfId="0" applyNumberFormat="1" applyFont="1" applyBorder="1" applyAlignment="1">
      <alignment horizontal="center"/>
    </xf>
    <xf numFmtId="3" fontId="2" fillId="0" borderId="1" xfId="0" applyNumberFormat="1" applyFont="1" applyBorder="1" applyAlignment="1">
      <alignment horizontal="center"/>
    </xf>
    <xf numFmtId="166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center" vertical="top" wrapText="1"/>
    </xf>
    <xf numFmtId="49" fontId="2" fillId="0" borderId="1" xfId="0" applyNumberFormat="1" applyFont="1" applyBorder="1" applyAlignment="1">
      <alignment horizontal="left" wrapText="1"/>
    </xf>
    <xf numFmtId="166" fontId="2" fillId="0" borderId="1" xfId="0" applyNumberFormat="1" applyFont="1" applyBorder="1" applyAlignment="1">
      <alignment horizontal="center" wrapText="1"/>
    </xf>
    <xf numFmtId="49" fontId="4" fillId="2" borderId="0" xfId="0" applyNumberFormat="1" applyFont="1" applyFill="1" applyAlignment="1">
      <alignment horizontal="left" vertical="center"/>
    </xf>
    <xf numFmtId="0" fontId="5" fillId="0" borderId="0" xfId="0" applyFont="1" applyAlignment="1">
      <alignment vertical="center"/>
    </xf>
    <xf numFmtId="164" fontId="2" fillId="0" borderId="1" xfId="0" applyNumberFormat="1" applyFont="1" applyBorder="1" applyAlignment="1">
      <alignment horizontal="center" wrapText="1"/>
    </xf>
    <xf numFmtId="1" fontId="2" fillId="0" borderId="1" xfId="0" applyNumberFormat="1" applyFont="1" applyBorder="1" applyAlignment="1">
      <alignment horizontal="center"/>
    </xf>
    <xf numFmtId="1" fontId="2" fillId="0" borderId="1" xfId="0" applyNumberFormat="1" applyFont="1" applyBorder="1" applyAlignment="1">
      <alignment horizontal="center" vertical="center"/>
    </xf>
    <xf numFmtId="3" fontId="10" fillId="2" borderId="0" xfId="0" applyNumberFormat="1" applyFont="1" applyFill="1" applyAlignment="1">
      <alignment horizontal="center" vertical="center" wrapText="1"/>
    </xf>
    <xf numFmtId="49" fontId="2" fillId="4" borderId="1" xfId="0" applyNumberFormat="1" applyFont="1" applyFill="1" applyBorder="1" applyAlignment="1">
      <alignment horizontal="left" wrapText="1"/>
    </xf>
    <xf numFmtId="3" fontId="0" fillId="0" borderId="0" xfId="0" applyNumberFormat="1"/>
    <xf numFmtId="3" fontId="7" fillId="5" borderId="1" xfId="0" applyNumberFormat="1" applyFont="1" applyFill="1" applyBorder="1" applyAlignment="1">
      <alignment horizontal="center"/>
    </xf>
    <xf numFmtId="2" fontId="2" fillId="4" borderId="1" xfId="0" applyNumberFormat="1" applyFont="1" applyFill="1" applyBorder="1" applyAlignment="1">
      <alignment horizontal="center" wrapText="1"/>
    </xf>
    <xf numFmtId="3" fontId="7" fillId="5" borderId="0" xfId="0" applyNumberFormat="1" applyFont="1" applyFill="1" applyAlignment="1">
      <alignment horizontal="center"/>
    </xf>
    <xf numFmtId="1" fontId="2" fillId="0" borderId="1" xfId="0" applyNumberFormat="1" applyFont="1" applyBorder="1" applyAlignment="1">
      <alignment horizontal="left" wrapText="1"/>
    </xf>
    <xf numFmtId="1" fontId="2" fillId="4" borderId="1" xfId="0" applyNumberFormat="1" applyFont="1" applyFill="1" applyBorder="1" applyAlignment="1">
      <alignment horizontal="left" wrapText="1"/>
    </xf>
    <xf numFmtId="49" fontId="2" fillId="4" borderId="1" xfId="0" applyNumberFormat="1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/>
    </xf>
    <xf numFmtId="0" fontId="2" fillId="4" borderId="1" xfId="2" applyFont="1" applyFill="1" applyBorder="1" applyAlignment="1" applyProtection="1">
      <alignment horizontal="center"/>
    </xf>
    <xf numFmtId="2" fontId="2" fillId="4" borderId="1" xfId="0" applyNumberFormat="1" applyFont="1" applyFill="1" applyBorder="1" applyAlignment="1">
      <alignment horizontal="center"/>
    </xf>
    <xf numFmtId="165" fontId="2" fillId="4" borderId="1" xfId="0" applyNumberFormat="1" applyFont="1" applyFill="1" applyBorder="1" applyAlignment="1">
      <alignment horizontal="center"/>
    </xf>
    <xf numFmtId="166" fontId="2" fillId="4" borderId="1" xfId="0" applyNumberFormat="1" applyFont="1" applyFill="1" applyBorder="1" applyAlignment="1">
      <alignment horizontal="center" wrapText="1"/>
    </xf>
    <xf numFmtId="9" fontId="10" fillId="2" borderId="0" xfId="0" applyNumberFormat="1" applyFont="1" applyFill="1" applyAlignment="1">
      <alignment horizontal="center" vertical="center" wrapText="1"/>
    </xf>
    <xf numFmtId="49" fontId="2" fillId="0" borderId="1" xfId="0" applyNumberFormat="1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3" fontId="7" fillId="6" borderId="1" xfId="0" applyNumberFormat="1" applyFont="1" applyFill="1" applyBorder="1" applyAlignment="1">
      <alignment horizontal="center"/>
    </xf>
    <xf numFmtId="3" fontId="7" fillId="6" borderId="0" xfId="0" applyNumberFormat="1" applyFont="1" applyFill="1" applyAlignment="1">
      <alignment horizontal="center"/>
    </xf>
    <xf numFmtId="49" fontId="4" fillId="2" borderId="0" xfId="0" applyNumberFormat="1" applyFont="1" applyFill="1" applyAlignment="1">
      <alignment horizontal="center" vertical="center"/>
    </xf>
    <xf numFmtId="49" fontId="2" fillId="0" borderId="1" xfId="0" applyNumberFormat="1" applyFont="1" applyBorder="1" applyAlignment="1">
      <alignment horizontal="center" wrapText="1"/>
    </xf>
    <xf numFmtId="0" fontId="8" fillId="3" borderId="0" xfId="0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3" fontId="12" fillId="6" borderId="1" xfId="0" applyNumberFormat="1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 wrapText="1"/>
    </xf>
    <xf numFmtId="3" fontId="7" fillId="6" borderId="0" xfId="0" applyNumberFormat="1" applyFont="1" applyFill="1" applyBorder="1" applyAlignment="1">
      <alignment horizontal="center"/>
    </xf>
    <xf numFmtId="3" fontId="12" fillId="6" borderId="0" xfId="0" applyNumberFormat="1" applyFont="1" applyFill="1" applyBorder="1" applyAlignment="1">
      <alignment horizontal="center"/>
    </xf>
  </cellXfs>
  <cellStyles count="3">
    <cellStyle name="Euro" xfId="1" xr:uid="{00000000-0005-0000-0000-000000000000}"/>
    <cellStyle name="Hipervínculo" xfId="2" builtinId="8"/>
    <cellStyle name="Normal" xfId="0" builtinId="0"/>
  </cellStyles>
  <dxfs count="0"/>
  <tableStyles count="0" defaultTableStyle="TableStyleMedium2" defaultPivotStyle="PivotStyleLight16"/>
  <colors>
    <mruColors>
      <color rgb="FFBE12A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</xdr:colOff>
      <xdr:row>0</xdr:row>
      <xdr:rowOff>30480</xdr:rowOff>
    </xdr:from>
    <xdr:to>
      <xdr:col>1</xdr:col>
      <xdr:colOff>339090</xdr:colOff>
      <xdr:row>0</xdr:row>
      <xdr:rowOff>419100</xdr:rowOff>
    </xdr:to>
    <xdr:pic>
      <xdr:nvPicPr>
        <xdr:cNvPr id="9515" name="Imagen 15" descr="DOMUSA TEKNIK AZUL NEGRO">
          <a:extLst>
            <a:ext uri="{FF2B5EF4-FFF2-40B4-BE49-F238E27FC236}">
              <a16:creationId xmlns:a16="http://schemas.microsoft.com/office/drawing/2014/main" id="{B4953A55-5C98-4F30-B144-00E6207760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30480"/>
          <a:ext cx="1158240" cy="388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480060</xdr:colOff>
      <xdr:row>0</xdr:row>
      <xdr:rowOff>384810</xdr:rowOff>
    </xdr:to>
    <xdr:pic>
      <xdr:nvPicPr>
        <xdr:cNvPr id="10246" name="Imagen 15" descr="DOMUSA TEKNIK AZUL NEGRO">
          <a:extLst>
            <a:ext uri="{FF2B5EF4-FFF2-40B4-BE49-F238E27FC236}">
              <a16:creationId xmlns:a16="http://schemas.microsoft.com/office/drawing/2014/main" id="{88D7AF1D-E342-49B1-A66E-DE6BA257B0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50620" cy="388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22860</xdr:colOff>
      <xdr:row>0</xdr:row>
      <xdr:rowOff>30480</xdr:rowOff>
    </xdr:from>
    <xdr:to>
      <xdr:col>2</xdr:col>
      <xdr:colOff>205740</xdr:colOff>
      <xdr:row>0</xdr:row>
      <xdr:rowOff>601980</xdr:rowOff>
    </xdr:to>
    <xdr:pic>
      <xdr:nvPicPr>
        <xdr:cNvPr id="3589" name="Imagen 1" descr="DOMUSA TEKNIK AZUL NEGRO">
          <a:extLst>
            <a:ext uri="{FF2B5EF4-FFF2-40B4-BE49-F238E27FC236}">
              <a16:creationId xmlns:a16="http://schemas.microsoft.com/office/drawing/2014/main" id="{55AE2821-602A-4D24-8CD7-9EA2C06978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30480"/>
          <a:ext cx="18288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G740"/>
  <sheetViews>
    <sheetView tabSelected="1" zoomScaleNormal="100" workbookViewId="0">
      <selection activeCell="D11" sqref="D11"/>
    </sheetView>
  </sheetViews>
  <sheetFormatPr baseColWidth="10" defaultColWidth="11.42578125" defaultRowHeight="12.75"/>
  <cols>
    <col min="1" max="1" width="12.42578125" bestFit="1" customWidth="1"/>
    <col min="2" max="2" width="12.140625" bestFit="1" customWidth="1"/>
    <col min="3" max="3" width="42" customWidth="1"/>
    <col min="4" max="4" width="10.42578125" bestFit="1" customWidth="1"/>
    <col min="5" max="5" width="8.85546875" bestFit="1" customWidth="1"/>
    <col min="6" max="6" width="10.42578125" customWidth="1"/>
    <col min="7" max="7" width="8.5703125" customWidth="1"/>
    <col min="8" max="8" width="28.5703125" customWidth="1"/>
    <col min="9" max="9" width="10.42578125" customWidth="1"/>
    <col min="10" max="10" width="15.42578125" customWidth="1"/>
    <col min="11" max="11" width="34.140625" customWidth="1"/>
    <col min="12" max="12" width="14.5703125" customWidth="1"/>
    <col min="13" max="18" width="13.5703125" customWidth="1"/>
  </cols>
  <sheetData>
    <row r="1" spans="1:14" ht="35.25">
      <c r="A1" s="55" t="s">
        <v>1860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</row>
    <row r="2" spans="1:14" ht="36" customHeight="1">
      <c r="A2" s="53" t="s">
        <v>168</v>
      </c>
      <c r="B2" s="4" t="s">
        <v>169</v>
      </c>
      <c r="C2" s="4" t="s">
        <v>170</v>
      </c>
      <c r="D2" s="2" t="s">
        <v>1362</v>
      </c>
      <c r="E2" s="2" t="s">
        <v>1363</v>
      </c>
      <c r="F2" s="2" t="s">
        <v>1204</v>
      </c>
      <c r="G2" s="2" t="s">
        <v>23</v>
      </c>
      <c r="H2" s="4" t="s">
        <v>171</v>
      </c>
      <c r="I2" s="5" t="s">
        <v>24</v>
      </c>
      <c r="J2" s="6" t="s">
        <v>25</v>
      </c>
      <c r="K2" s="2" t="s">
        <v>26</v>
      </c>
      <c r="L2" s="48" t="s">
        <v>1916</v>
      </c>
    </row>
    <row r="3" spans="1:14" ht="12.75" customHeight="1">
      <c r="A3" s="27" t="s">
        <v>1553</v>
      </c>
      <c r="B3" s="32">
        <v>8435134852126</v>
      </c>
      <c r="C3" s="15" t="s">
        <v>1554</v>
      </c>
      <c r="D3" s="10" t="s">
        <v>1364</v>
      </c>
      <c r="E3" s="10" t="s">
        <v>1364</v>
      </c>
      <c r="F3" s="10" t="s">
        <v>1364</v>
      </c>
      <c r="G3" s="9">
        <v>1</v>
      </c>
      <c r="H3" s="8" t="s">
        <v>172</v>
      </c>
      <c r="I3" s="21"/>
      <c r="J3" s="21"/>
      <c r="K3" s="21"/>
      <c r="L3" s="51">
        <v>40</v>
      </c>
      <c r="N3" s="36"/>
    </row>
    <row r="4" spans="1:14" ht="12.75" customHeight="1">
      <c r="A4" s="27" t="s">
        <v>1919</v>
      </c>
      <c r="B4" s="40">
        <v>8435134856537</v>
      </c>
      <c r="C4" s="27" t="s">
        <v>1920</v>
      </c>
      <c r="D4" s="54" t="s">
        <v>1364</v>
      </c>
      <c r="E4" s="54" t="s">
        <v>1364</v>
      </c>
      <c r="F4" s="54" t="s">
        <v>1364</v>
      </c>
      <c r="G4" s="54">
        <v>1</v>
      </c>
      <c r="H4" s="42" t="s">
        <v>1930</v>
      </c>
      <c r="I4" s="42" t="s">
        <v>1364</v>
      </c>
      <c r="J4" s="27"/>
      <c r="K4" s="27" t="s">
        <v>1364</v>
      </c>
      <c r="L4" s="57">
        <v>22</v>
      </c>
    </row>
    <row r="5" spans="1:14" ht="12.75" customHeight="1">
      <c r="A5" s="49" t="s">
        <v>2</v>
      </c>
      <c r="B5" s="14">
        <v>8435134822358</v>
      </c>
      <c r="C5" s="19" t="s">
        <v>1226</v>
      </c>
      <c r="D5" s="16" t="s">
        <v>1364</v>
      </c>
      <c r="E5" s="16" t="s">
        <v>1364</v>
      </c>
      <c r="F5" s="16" t="s">
        <v>1364</v>
      </c>
      <c r="G5" s="16">
        <v>1</v>
      </c>
      <c r="H5" s="19" t="s">
        <v>45</v>
      </c>
      <c r="I5" s="22"/>
      <c r="J5" s="23"/>
      <c r="K5" s="24"/>
      <c r="L5" s="51">
        <v>7</v>
      </c>
    </row>
    <row r="6" spans="1:14" ht="12.75" customHeight="1">
      <c r="A6" s="27" t="s">
        <v>1256</v>
      </c>
      <c r="B6" s="14">
        <v>8435134833262</v>
      </c>
      <c r="C6" s="15" t="s">
        <v>167</v>
      </c>
      <c r="D6" s="16" t="s">
        <v>1364</v>
      </c>
      <c r="E6" s="16" t="s">
        <v>1364</v>
      </c>
      <c r="F6" s="16" t="s">
        <v>1364</v>
      </c>
      <c r="G6" s="14">
        <v>1</v>
      </c>
      <c r="H6" s="15" t="s">
        <v>172</v>
      </c>
      <c r="I6" s="17">
        <v>1.5</v>
      </c>
      <c r="J6" s="20"/>
      <c r="K6" s="21"/>
      <c r="L6" s="51">
        <v>311</v>
      </c>
    </row>
    <row r="7" spans="1:14" ht="12.75" customHeight="1">
      <c r="A7" s="27" t="s">
        <v>175</v>
      </c>
      <c r="B7" s="14">
        <v>8435134815589</v>
      </c>
      <c r="C7" s="19" t="s">
        <v>176</v>
      </c>
      <c r="D7" s="16" t="s">
        <v>1364</v>
      </c>
      <c r="E7" s="16" t="s">
        <v>1364</v>
      </c>
      <c r="F7" s="16" t="s">
        <v>1364</v>
      </c>
      <c r="G7" s="21">
        <v>1</v>
      </c>
      <c r="H7" s="19" t="s">
        <v>887</v>
      </c>
      <c r="I7" s="17">
        <v>0.1</v>
      </c>
      <c r="J7" s="20">
        <v>283.5</v>
      </c>
      <c r="K7" s="28" t="s">
        <v>173</v>
      </c>
      <c r="L7" s="51">
        <v>15</v>
      </c>
    </row>
    <row r="8" spans="1:14" ht="12.75" customHeight="1">
      <c r="A8" s="27" t="s">
        <v>1257</v>
      </c>
      <c r="B8" s="14">
        <v>8435134833279</v>
      </c>
      <c r="C8" s="19" t="s">
        <v>253</v>
      </c>
      <c r="D8" s="16" t="s">
        <v>1364</v>
      </c>
      <c r="E8" s="16" t="s">
        <v>1364</v>
      </c>
      <c r="F8" s="16" t="s">
        <v>1364</v>
      </c>
      <c r="G8" s="21">
        <v>1</v>
      </c>
      <c r="H8" s="19" t="s">
        <v>172</v>
      </c>
      <c r="I8" s="17">
        <v>1.5</v>
      </c>
      <c r="J8" s="20"/>
      <c r="K8" s="28"/>
      <c r="L8" s="51">
        <v>311</v>
      </c>
    </row>
    <row r="9" spans="1:14" ht="12.75" customHeight="1">
      <c r="A9" s="27" t="s">
        <v>763</v>
      </c>
      <c r="B9" s="14">
        <v>8435134824987</v>
      </c>
      <c r="C9" s="19" t="s">
        <v>764</v>
      </c>
      <c r="D9" s="16" t="s">
        <v>1364</v>
      </c>
      <c r="E9" s="16" t="s">
        <v>1364</v>
      </c>
      <c r="F9" s="16" t="s">
        <v>1364</v>
      </c>
      <c r="G9" s="21">
        <v>1</v>
      </c>
      <c r="H9" s="19" t="s">
        <v>762</v>
      </c>
      <c r="I9" s="17">
        <v>0.11</v>
      </c>
      <c r="J9" s="20"/>
      <c r="K9" s="28"/>
      <c r="L9" s="51">
        <v>61</v>
      </c>
    </row>
    <row r="10" spans="1:14" ht="12.75" customHeight="1">
      <c r="A10" s="27" t="s">
        <v>80</v>
      </c>
      <c r="B10" s="14">
        <v>8435134825922</v>
      </c>
      <c r="C10" s="19" t="s">
        <v>1557</v>
      </c>
      <c r="D10" s="16" t="s">
        <v>1364</v>
      </c>
      <c r="E10" s="16" t="s">
        <v>1364</v>
      </c>
      <c r="F10" s="16" t="s">
        <v>1364</v>
      </c>
      <c r="G10" s="21">
        <v>1</v>
      </c>
      <c r="H10" s="19" t="s">
        <v>754</v>
      </c>
      <c r="I10" s="17">
        <v>0.15</v>
      </c>
      <c r="J10" s="20"/>
      <c r="K10" s="28"/>
      <c r="L10" s="51">
        <v>113</v>
      </c>
    </row>
    <row r="11" spans="1:14" ht="12.75" customHeight="1">
      <c r="A11" s="27" t="s">
        <v>1258</v>
      </c>
      <c r="B11" s="14">
        <v>8435134832586</v>
      </c>
      <c r="C11" s="19" t="s">
        <v>254</v>
      </c>
      <c r="D11" s="16" t="s">
        <v>1364</v>
      </c>
      <c r="E11" s="16" t="s">
        <v>1364</v>
      </c>
      <c r="F11" s="16" t="s">
        <v>1364</v>
      </c>
      <c r="G11" s="21">
        <v>1</v>
      </c>
      <c r="H11" s="19" t="s">
        <v>172</v>
      </c>
      <c r="I11" s="17"/>
      <c r="J11" s="20"/>
      <c r="K11" s="28"/>
      <c r="L11" s="51">
        <v>33</v>
      </c>
    </row>
    <row r="12" spans="1:14" ht="12.75" customHeight="1">
      <c r="A12" s="27" t="s">
        <v>761</v>
      </c>
      <c r="B12" s="14">
        <v>8435134830889</v>
      </c>
      <c r="C12" s="19" t="s">
        <v>1434</v>
      </c>
      <c r="D12" s="16" t="s">
        <v>1364</v>
      </c>
      <c r="E12" s="16" t="s">
        <v>1364</v>
      </c>
      <c r="F12" s="16" t="s">
        <v>1364</v>
      </c>
      <c r="G12" s="21">
        <v>1</v>
      </c>
      <c r="H12" s="19" t="s">
        <v>1435</v>
      </c>
      <c r="I12" s="17"/>
      <c r="J12" s="21"/>
      <c r="K12" s="21"/>
      <c r="L12" s="51">
        <v>136</v>
      </c>
    </row>
    <row r="13" spans="1:14" ht="12.75" customHeight="1">
      <c r="A13" s="27" t="s">
        <v>499</v>
      </c>
      <c r="B13" s="14">
        <v>8435134833668</v>
      </c>
      <c r="C13" s="19" t="s">
        <v>1279</v>
      </c>
      <c r="D13" s="16" t="s">
        <v>1364</v>
      </c>
      <c r="E13" s="16" t="s">
        <v>1364</v>
      </c>
      <c r="F13" s="16" t="s">
        <v>1364</v>
      </c>
      <c r="G13" s="21">
        <v>1</v>
      </c>
      <c r="H13" s="19" t="s">
        <v>1629</v>
      </c>
      <c r="I13" s="17">
        <v>0.1</v>
      </c>
      <c r="J13" s="20">
        <f>200*200*100</f>
        <v>4000000</v>
      </c>
      <c r="K13" s="28" t="s">
        <v>476</v>
      </c>
      <c r="L13" s="51">
        <v>18</v>
      </c>
    </row>
    <row r="14" spans="1:14" ht="12.75" customHeight="1">
      <c r="A14" s="27" t="s">
        <v>499</v>
      </c>
      <c r="B14" s="14">
        <v>8435134833668</v>
      </c>
      <c r="C14" s="19" t="s">
        <v>1413</v>
      </c>
      <c r="D14" s="16" t="s">
        <v>1364</v>
      </c>
      <c r="E14" s="16" t="s">
        <v>1364</v>
      </c>
      <c r="F14" s="16" t="s">
        <v>1364</v>
      </c>
      <c r="G14" s="21">
        <v>1</v>
      </c>
      <c r="H14" s="19" t="s">
        <v>172</v>
      </c>
      <c r="I14" s="17"/>
      <c r="J14" s="20"/>
      <c r="K14" s="28"/>
      <c r="L14" s="51">
        <v>18</v>
      </c>
    </row>
    <row r="15" spans="1:14" ht="12.75" customHeight="1">
      <c r="A15" s="27" t="s">
        <v>1017</v>
      </c>
      <c r="B15" s="14">
        <v>8435134850221</v>
      </c>
      <c r="C15" s="15" t="s">
        <v>753</v>
      </c>
      <c r="D15" s="16" t="s">
        <v>1364</v>
      </c>
      <c r="E15" s="16" t="s">
        <v>1364</v>
      </c>
      <c r="F15" s="16" t="s">
        <v>1364</v>
      </c>
      <c r="G15" s="21">
        <v>1</v>
      </c>
      <c r="H15" s="19" t="s">
        <v>754</v>
      </c>
      <c r="I15" s="17">
        <v>0.45</v>
      </c>
      <c r="J15" s="20">
        <f>175*177*47</f>
        <v>1455825</v>
      </c>
      <c r="K15" s="21" t="s">
        <v>114</v>
      </c>
      <c r="L15" s="51">
        <v>187</v>
      </c>
    </row>
    <row r="16" spans="1:14" ht="12.75" customHeight="1">
      <c r="A16" s="27" t="s">
        <v>1623</v>
      </c>
      <c r="B16" s="14">
        <v>8435134852621</v>
      </c>
      <c r="C16" s="19" t="s">
        <v>1624</v>
      </c>
      <c r="D16" s="10" t="s">
        <v>1364</v>
      </c>
      <c r="E16" s="10" t="s">
        <v>1364</v>
      </c>
      <c r="F16" s="10" t="s">
        <v>1364</v>
      </c>
      <c r="G16" s="9">
        <v>1</v>
      </c>
      <c r="H16" s="19" t="s">
        <v>754</v>
      </c>
      <c r="I16" s="10" t="s">
        <v>1364</v>
      </c>
      <c r="J16" s="10" t="s">
        <v>1364</v>
      </c>
      <c r="K16" s="10" t="s">
        <v>1364</v>
      </c>
      <c r="L16" s="51">
        <v>133</v>
      </c>
    </row>
    <row r="17" spans="1:12" ht="12.75" customHeight="1">
      <c r="A17" s="27" t="s">
        <v>1835</v>
      </c>
      <c r="B17" s="14">
        <v>8435134854861</v>
      </c>
      <c r="C17" s="19" t="s">
        <v>1834</v>
      </c>
      <c r="D17" s="10" t="s">
        <v>1364</v>
      </c>
      <c r="E17" s="10" t="s">
        <v>1364</v>
      </c>
      <c r="F17" s="10" t="s">
        <v>1364</v>
      </c>
      <c r="G17" s="9">
        <v>1</v>
      </c>
      <c r="H17" s="18" t="s">
        <v>172</v>
      </c>
      <c r="I17" s="35" t="s">
        <v>1364</v>
      </c>
      <c r="J17" s="35" t="s">
        <v>1364</v>
      </c>
      <c r="K17" s="35" t="s">
        <v>1364</v>
      </c>
      <c r="L17" s="51">
        <v>47</v>
      </c>
    </row>
    <row r="18" spans="1:12" ht="12.75" customHeight="1">
      <c r="A18" s="27" t="s">
        <v>1837</v>
      </c>
      <c r="B18" s="14">
        <v>8435134854854</v>
      </c>
      <c r="C18" s="19" t="s">
        <v>1836</v>
      </c>
      <c r="D18" s="10" t="s">
        <v>1364</v>
      </c>
      <c r="E18" s="10" t="s">
        <v>1364</v>
      </c>
      <c r="F18" s="10" t="s">
        <v>1364</v>
      </c>
      <c r="G18" s="9">
        <v>1</v>
      </c>
      <c r="H18" s="18" t="s">
        <v>172</v>
      </c>
      <c r="I18" s="35" t="s">
        <v>1364</v>
      </c>
      <c r="J18" s="35" t="s">
        <v>1364</v>
      </c>
      <c r="K18" s="35" t="s">
        <v>1364</v>
      </c>
      <c r="L18" s="51">
        <v>105</v>
      </c>
    </row>
    <row r="19" spans="1:12" ht="12.75" customHeight="1">
      <c r="A19" s="27" t="s">
        <v>741</v>
      </c>
      <c r="B19" s="14">
        <v>8435134850382</v>
      </c>
      <c r="C19" s="15" t="s">
        <v>742</v>
      </c>
      <c r="D19" s="16" t="s">
        <v>1364</v>
      </c>
      <c r="E19" s="16" t="s">
        <v>1364</v>
      </c>
      <c r="F19" s="16" t="s">
        <v>1364</v>
      </c>
      <c r="G19" s="21">
        <v>1</v>
      </c>
      <c r="H19" s="8" t="s">
        <v>1012</v>
      </c>
      <c r="I19" s="17"/>
      <c r="J19" s="20"/>
      <c r="K19" s="21"/>
      <c r="L19" s="51">
        <v>16</v>
      </c>
    </row>
    <row r="20" spans="1:12" ht="12.75" customHeight="1">
      <c r="A20" s="27" t="s">
        <v>771</v>
      </c>
      <c r="B20" s="14">
        <v>8435134837383</v>
      </c>
      <c r="C20" s="19" t="s">
        <v>251</v>
      </c>
      <c r="D20" s="16" t="s">
        <v>1364</v>
      </c>
      <c r="E20" s="16" t="s">
        <v>1364</v>
      </c>
      <c r="F20" s="16" t="s">
        <v>1364</v>
      </c>
      <c r="G20" s="21">
        <v>1</v>
      </c>
      <c r="H20" s="19" t="s">
        <v>1572</v>
      </c>
      <c r="I20" s="17"/>
      <c r="J20" s="20"/>
      <c r="K20" s="28"/>
      <c r="L20" s="51">
        <v>228</v>
      </c>
    </row>
    <row r="21" spans="1:12" ht="12.75" customHeight="1">
      <c r="A21" s="27" t="s">
        <v>1243</v>
      </c>
      <c r="B21" s="14">
        <v>8435134817033</v>
      </c>
      <c r="C21" s="19" t="s">
        <v>1244</v>
      </c>
      <c r="D21" s="16" t="s">
        <v>1364</v>
      </c>
      <c r="E21" s="16" t="s">
        <v>1364</v>
      </c>
      <c r="F21" s="16" t="s">
        <v>1364</v>
      </c>
      <c r="G21" s="21">
        <v>1</v>
      </c>
      <c r="H21" s="19" t="s">
        <v>1245</v>
      </c>
      <c r="I21" s="17">
        <v>0.48</v>
      </c>
      <c r="J21" s="20"/>
      <c r="K21" s="28"/>
      <c r="L21" s="51">
        <v>72</v>
      </c>
    </row>
    <row r="22" spans="1:12" ht="12.75" customHeight="1">
      <c r="A22" s="27" t="s">
        <v>3</v>
      </c>
      <c r="B22" s="14">
        <v>8435134825236</v>
      </c>
      <c r="C22" s="19" t="s">
        <v>124</v>
      </c>
      <c r="D22" s="16" t="s">
        <v>1364</v>
      </c>
      <c r="E22" s="16" t="s">
        <v>1364</v>
      </c>
      <c r="F22" s="16" t="s">
        <v>1364</v>
      </c>
      <c r="G22" s="21">
        <v>1</v>
      </c>
      <c r="H22" s="19" t="s">
        <v>1245</v>
      </c>
      <c r="I22" s="17"/>
      <c r="J22" s="20"/>
      <c r="K22" s="28"/>
      <c r="L22" s="51">
        <v>55</v>
      </c>
    </row>
    <row r="23" spans="1:12" ht="12.75" customHeight="1">
      <c r="A23" s="27" t="s">
        <v>1246</v>
      </c>
      <c r="B23" s="14">
        <v>8435134817040</v>
      </c>
      <c r="C23" s="19" t="s">
        <v>1247</v>
      </c>
      <c r="D23" s="16" t="s">
        <v>1364</v>
      </c>
      <c r="E23" s="16" t="s">
        <v>1364</v>
      </c>
      <c r="F23" s="16" t="s">
        <v>1364</v>
      </c>
      <c r="G23" s="21">
        <v>1</v>
      </c>
      <c r="H23" s="19" t="s">
        <v>1245</v>
      </c>
      <c r="I23" s="17">
        <v>3.7</v>
      </c>
      <c r="J23" s="20"/>
      <c r="K23" s="28"/>
      <c r="L23" s="51">
        <v>81</v>
      </c>
    </row>
    <row r="24" spans="1:12" ht="12.75" customHeight="1">
      <c r="A24" s="27" t="s">
        <v>187</v>
      </c>
      <c r="B24" s="14">
        <v>8435134810706</v>
      </c>
      <c r="C24" s="19" t="s">
        <v>188</v>
      </c>
      <c r="D24" s="16" t="s">
        <v>1364</v>
      </c>
      <c r="E24" s="16" t="s">
        <v>1364</v>
      </c>
      <c r="F24" s="16" t="s">
        <v>1364</v>
      </c>
      <c r="G24" s="21">
        <v>1</v>
      </c>
      <c r="H24" s="19" t="s">
        <v>172</v>
      </c>
      <c r="I24" s="17">
        <v>1.8</v>
      </c>
      <c r="J24" s="20">
        <v>9826</v>
      </c>
      <c r="K24" s="28" t="s">
        <v>189</v>
      </c>
      <c r="L24" s="51">
        <v>55</v>
      </c>
    </row>
    <row r="25" spans="1:12" ht="12.75" customHeight="1">
      <c r="A25" s="27" t="s">
        <v>1046</v>
      </c>
      <c r="B25" s="14">
        <v>8435134846002</v>
      </c>
      <c r="C25" s="19" t="s">
        <v>1045</v>
      </c>
      <c r="D25" s="16" t="s">
        <v>1364</v>
      </c>
      <c r="E25" s="16" t="s">
        <v>1364</v>
      </c>
      <c r="F25" s="16" t="s">
        <v>1364</v>
      </c>
      <c r="G25" s="21">
        <v>1</v>
      </c>
      <c r="H25" s="19" t="s">
        <v>172</v>
      </c>
      <c r="I25" s="17"/>
      <c r="J25" s="20"/>
      <c r="K25" s="28"/>
      <c r="L25" s="51">
        <v>39</v>
      </c>
    </row>
    <row r="26" spans="1:12" ht="12.75" customHeight="1">
      <c r="A26" s="27" t="s">
        <v>969</v>
      </c>
      <c r="B26" s="14">
        <v>8435134847382</v>
      </c>
      <c r="C26" s="19" t="s">
        <v>971</v>
      </c>
      <c r="D26" s="16" t="s">
        <v>1364</v>
      </c>
      <c r="E26" s="16" t="s">
        <v>1364</v>
      </c>
      <c r="F26" s="16" t="s">
        <v>1364</v>
      </c>
      <c r="G26" s="21">
        <v>1</v>
      </c>
      <c r="H26" s="19" t="s">
        <v>968</v>
      </c>
      <c r="I26" s="17">
        <v>0.4</v>
      </c>
      <c r="J26" s="20">
        <f>110*45*65</f>
        <v>321750</v>
      </c>
      <c r="K26" s="28" t="s">
        <v>116</v>
      </c>
      <c r="L26" s="51">
        <v>8</v>
      </c>
    </row>
    <row r="27" spans="1:12" ht="12.75" customHeight="1">
      <c r="A27" s="27" t="s">
        <v>1425</v>
      </c>
      <c r="B27" s="14">
        <v>8435134851204</v>
      </c>
      <c r="C27" s="15" t="s">
        <v>1426</v>
      </c>
      <c r="D27" s="10" t="s">
        <v>1364</v>
      </c>
      <c r="E27" s="10" t="s">
        <v>1364</v>
      </c>
      <c r="F27" s="10" t="s">
        <v>1364</v>
      </c>
      <c r="G27" s="9">
        <v>1</v>
      </c>
      <c r="H27" s="8" t="s">
        <v>172</v>
      </c>
      <c r="I27" s="17"/>
      <c r="J27" s="21"/>
      <c r="K27" s="21"/>
      <c r="L27" s="51">
        <v>51</v>
      </c>
    </row>
    <row r="28" spans="1:12" ht="12.75" customHeight="1">
      <c r="A28" s="27" t="s">
        <v>1427</v>
      </c>
      <c r="B28" s="14">
        <v>8435134851655</v>
      </c>
      <c r="C28" s="15" t="s">
        <v>1428</v>
      </c>
      <c r="D28" s="10" t="s">
        <v>1364</v>
      </c>
      <c r="E28" s="10" t="s">
        <v>1364</v>
      </c>
      <c r="F28" s="10" t="s">
        <v>1364</v>
      </c>
      <c r="G28" s="9">
        <v>1</v>
      </c>
      <c r="H28" s="8" t="s">
        <v>172</v>
      </c>
      <c r="I28" s="17"/>
      <c r="J28" s="20"/>
      <c r="K28" s="21"/>
      <c r="L28" s="51">
        <v>207</v>
      </c>
    </row>
    <row r="29" spans="1:12" ht="12.75" customHeight="1">
      <c r="A29" s="27" t="s">
        <v>1923</v>
      </c>
      <c r="B29" s="40">
        <v>8435134852096</v>
      </c>
      <c r="C29" s="27" t="s">
        <v>1918</v>
      </c>
      <c r="D29" s="54" t="s">
        <v>1364</v>
      </c>
      <c r="E29" s="54" t="s">
        <v>1364</v>
      </c>
      <c r="F29" s="54" t="s">
        <v>1364</v>
      </c>
      <c r="G29" s="54">
        <v>1</v>
      </c>
      <c r="H29" s="42" t="s">
        <v>1930</v>
      </c>
      <c r="I29" s="42" t="s">
        <v>1364</v>
      </c>
      <c r="J29" s="27"/>
      <c r="K29" s="27" t="s">
        <v>1364</v>
      </c>
      <c r="L29" s="57">
        <v>112</v>
      </c>
    </row>
    <row r="30" spans="1:12" ht="12.75" customHeight="1">
      <c r="A30" s="27" t="s">
        <v>197</v>
      </c>
      <c r="B30" s="14">
        <v>8435134810874</v>
      </c>
      <c r="C30" s="19" t="s">
        <v>558</v>
      </c>
      <c r="D30" s="16" t="s">
        <v>1364</v>
      </c>
      <c r="E30" s="16" t="s">
        <v>1364</v>
      </c>
      <c r="F30" s="16" t="s">
        <v>1364</v>
      </c>
      <c r="G30" s="21">
        <v>1</v>
      </c>
      <c r="H30" s="19" t="s">
        <v>90</v>
      </c>
      <c r="I30" s="17">
        <v>0.61</v>
      </c>
      <c r="J30" s="20">
        <v>16464</v>
      </c>
      <c r="K30" s="28" t="s">
        <v>198</v>
      </c>
      <c r="L30" s="51">
        <v>34</v>
      </c>
    </row>
    <row r="31" spans="1:12" ht="12.75" customHeight="1">
      <c r="A31" s="27" t="s">
        <v>199</v>
      </c>
      <c r="B31" s="14">
        <v>8435134810881</v>
      </c>
      <c r="C31" s="19" t="s">
        <v>559</v>
      </c>
      <c r="D31" s="16" t="s">
        <v>1364</v>
      </c>
      <c r="E31" s="16" t="s">
        <v>1364</v>
      </c>
      <c r="F31" s="16" t="s">
        <v>1364</v>
      </c>
      <c r="G31" s="21">
        <v>1</v>
      </c>
      <c r="H31" s="19" t="s">
        <v>90</v>
      </c>
      <c r="I31" s="17">
        <v>1.28</v>
      </c>
      <c r="J31" s="20">
        <v>22220.799999999999</v>
      </c>
      <c r="K31" s="28" t="s">
        <v>200</v>
      </c>
      <c r="L31" s="51">
        <v>53</v>
      </c>
    </row>
    <row r="32" spans="1:12" ht="12.75" customHeight="1">
      <c r="A32" s="27" t="s">
        <v>201</v>
      </c>
      <c r="B32" s="14">
        <v>8435134810935</v>
      </c>
      <c r="C32" s="19" t="s">
        <v>202</v>
      </c>
      <c r="D32" s="16" t="s">
        <v>1364</v>
      </c>
      <c r="E32" s="16" t="s">
        <v>1364</v>
      </c>
      <c r="F32" s="16" t="s">
        <v>1364</v>
      </c>
      <c r="G32" s="21">
        <v>1</v>
      </c>
      <c r="H32" s="19" t="s">
        <v>90</v>
      </c>
      <c r="I32" s="17">
        <v>0.75</v>
      </c>
      <c r="J32" s="20">
        <v>7340.625</v>
      </c>
      <c r="K32" s="28" t="s">
        <v>203</v>
      </c>
      <c r="L32" s="51">
        <v>70</v>
      </c>
    </row>
    <row r="33" spans="1:12" ht="12.75" customHeight="1">
      <c r="A33" s="27" t="s">
        <v>204</v>
      </c>
      <c r="B33" s="14">
        <v>8435134810942</v>
      </c>
      <c r="C33" s="19" t="s">
        <v>205</v>
      </c>
      <c r="D33" s="16" t="s">
        <v>1364</v>
      </c>
      <c r="E33" s="16" t="s">
        <v>1364</v>
      </c>
      <c r="F33" s="16" t="s">
        <v>1364</v>
      </c>
      <c r="G33" s="21">
        <v>1</v>
      </c>
      <c r="H33" s="19" t="s">
        <v>90</v>
      </c>
      <c r="I33" s="17">
        <v>0.6</v>
      </c>
      <c r="J33" s="20">
        <v>7340.625</v>
      </c>
      <c r="K33" s="28" t="s">
        <v>203</v>
      </c>
      <c r="L33" s="51">
        <v>59</v>
      </c>
    </row>
    <row r="34" spans="1:12" ht="12.75" customHeight="1">
      <c r="A34" s="27" t="s">
        <v>206</v>
      </c>
      <c r="B34" s="14">
        <v>8435134810959</v>
      </c>
      <c r="C34" s="19" t="s">
        <v>207</v>
      </c>
      <c r="D34" s="16" t="s">
        <v>1364</v>
      </c>
      <c r="E34" s="16" t="s">
        <v>1364</v>
      </c>
      <c r="F34" s="16" t="s">
        <v>1364</v>
      </c>
      <c r="G34" s="21">
        <v>1</v>
      </c>
      <c r="H34" s="19" t="s">
        <v>90</v>
      </c>
      <c r="I34" s="17">
        <v>2.85</v>
      </c>
      <c r="J34" s="20">
        <v>19656</v>
      </c>
      <c r="K34" s="28" t="s">
        <v>208</v>
      </c>
      <c r="L34" s="51">
        <v>74</v>
      </c>
    </row>
    <row r="35" spans="1:12" ht="12.75" customHeight="1">
      <c r="A35" s="27" t="s">
        <v>209</v>
      </c>
      <c r="B35" s="14">
        <v>8435134810973</v>
      </c>
      <c r="C35" s="19" t="s">
        <v>210</v>
      </c>
      <c r="D35" s="16" t="s">
        <v>1364</v>
      </c>
      <c r="E35" s="16" t="s">
        <v>1364</v>
      </c>
      <c r="F35" s="16" t="s">
        <v>1364</v>
      </c>
      <c r="G35" s="21">
        <v>1</v>
      </c>
      <c r="H35" s="19" t="s">
        <v>90</v>
      </c>
      <c r="I35" s="17">
        <v>0.38500000000000001</v>
      </c>
      <c r="J35" s="20">
        <v>3303.26</v>
      </c>
      <c r="K35" s="28" t="s">
        <v>190</v>
      </c>
      <c r="L35" s="51">
        <v>16</v>
      </c>
    </row>
    <row r="36" spans="1:12" ht="12.75" customHeight="1">
      <c r="A36" s="27" t="s">
        <v>211</v>
      </c>
      <c r="B36" s="14">
        <v>8435134810980</v>
      </c>
      <c r="C36" s="19" t="s">
        <v>212</v>
      </c>
      <c r="D36" s="16" t="s">
        <v>1364</v>
      </c>
      <c r="E36" s="16" t="s">
        <v>1364</v>
      </c>
      <c r="F36" s="16" t="s">
        <v>1364</v>
      </c>
      <c r="G36" s="21">
        <v>1</v>
      </c>
      <c r="H36" s="19" t="s">
        <v>90</v>
      </c>
      <c r="I36" s="17">
        <v>0.375</v>
      </c>
      <c r="J36" s="20">
        <v>31688.825000000001</v>
      </c>
      <c r="K36" s="28" t="s">
        <v>196</v>
      </c>
      <c r="L36" s="51">
        <v>13</v>
      </c>
    </row>
    <row r="37" spans="1:12" ht="12.75" customHeight="1">
      <c r="A37" s="27" t="s">
        <v>213</v>
      </c>
      <c r="B37" s="14">
        <v>8435134810997</v>
      </c>
      <c r="C37" s="19" t="s">
        <v>215</v>
      </c>
      <c r="D37" s="16" t="s">
        <v>1364</v>
      </c>
      <c r="E37" s="16" t="s">
        <v>1364</v>
      </c>
      <c r="F37" s="16" t="s">
        <v>1364</v>
      </c>
      <c r="G37" s="21">
        <v>1</v>
      </c>
      <c r="H37" s="19" t="s">
        <v>90</v>
      </c>
      <c r="I37" s="17">
        <v>1.1850000000000001</v>
      </c>
      <c r="J37" s="20">
        <v>14591.2</v>
      </c>
      <c r="K37" s="28" t="s">
        <v>191</v>
      </c>
      <c r="L37" s="51">
        <v>18</v>
      </c>
    </row>
    <row r="38" spans="1:12" ht="12.75" customHeight="1">
      <c r="A38" s="27" t="s">
        <v>216</v>
      </c>
      <c r="B38" s="14">
        <v>8435134811017</v>
      </c>
      <c r="C38" s="19" t="s">
        <v>237</v>
      </c>
      <c r="D38" s="16" t="s">
        <v>1364</v>
      </c>
      <c r="E38" s="16" t="s">
        <v>1364</v>
      </c>
      <c r="F38" s="16" t="s">
        <v>1364</v>
      </c>
      <c r="G38" s="21">
        <v>1</v>
      </c>
      <c r="H38" s="19" t="s">
        <v>90</v>
      </c>
      <c r="I38" s="17">
        <v>1.6</v>
      </c>
      <c r="J38" s="20">
        <v>14701.5</v>
      </c>
      <c r="K38" s="28" t="s">
        <v>238</v>
      </c>
      <c r="L38" s="51">
        <v>54</v>
      </c>
    </row>
    <row r="39" spans="1:12" ht="12.75" customHeight="1">
      <c r="A39" s="27" t="s">
        <v>239</v>
      </c>
      <c r="B39" s="14">
        <v>8435134811031</v>
      </c>
      <c r="C39" s="19" t="s">
        <v>240</v>
      </c>
      <c r="D39" s="16" t="s">
        <v>1364</v>
      </c>
      <c r="E39" s="16" t="s">
        <v>1364</v>
      </c>
      <c r="F39" s="16" t="s">
        <v>1364</v>
      </c>
      <c r="G39" s="21">
        <v>1</v>
      </c>
      <c r="H39" s="19" t="s">
        <v>504</v>
      </c>
      <c r="I39" s="17">
        <v>1.19</v>
      </c>
      <c r="J39" s="20">
        <v>14950</v>
      </c>
      <c r="K39" s="28" t="s">
        <v>241</v>
      </c>
      <c r="L39" s="51">
        <v>61</v>
      </c>
    </row>
    <row r="40" spans="1:12" ht="12.75" customHeight="1">
      <c r="A40" s="27" t="s">
        <v>1382</v>
      </c>
      <c r="B40" s="14">
        <v>8435134811048</v>
      </c>
      <c r="C40" s="19" t="s">
        <v>1383</v>
      </c>
      <c r="D40" s="16" t="s">
        <v>1364</v>
      </c>
      <c r="E40" s="16" t="s">
        <v>1364</v>
      </c>
      <c r="F40" s="16" t="s">
        <v>1364</v>
      </c>
      <c r="G40" s="21">
        <v>1</v>
      </c>
      <c r="H40" s="19" t="s">
        <v>1384</v>
      </c>
      <c r="I40" s="17"/>
      <c r="J40" s="20"/>
      <c r="K40" s="28"/>
      <c r="L40" s="51">
        <v>52</v>
      </c>
    </row>
    <row r="41" spans="1:12" ht="12" customHeight="1">
      <c r="A41" s="27" t="s">
        <v>242</v>
      </c>
      <c r="B41" s="14">
        <v>8435134811079</v>
      </c>
      <c r="C41" s="19" t="s">
        <v>260</v>
      </c>
      <c r="D41" s="16" t="s">
        <v>1364</v>
      </c>
      <c r="E41" s="16" t="s">
        <v>1364</v>
      </c>
      <c r="F41" s="16" t="s">
        <v>1364</v>
      </c>
      <c r="G41" s="21">
        <v>1</v>
      </c>
      <c r="H41" s="19" t="s">
        <v>1409</v>
      </c>
      <c r="I41" s="17">
        <v>1.1399999999999999</v>
      </c>
      <c r="J41" s="20">
        <v>13621.75</v>
      </c>
      <c r="K41" s="28" t="s">
        <v>261</v>
      </c>
      <c r="L41" s="51">
        <v>39</v>
      </c>
    </row>
    <row r="42" spans="1:12" ht="12.75" customHeight="1">
      <c r="A42" s="27" t="s">
        <v>262</v>
      </c>
      <c r="B42" s="14">
        <v>8435134811086</v>
      </c>
      <c r="C42" s="19" t="s">
        <v>263</v>
      </c>
      <c r="D42" s="16" t="s">
        <v>1364</v>
      </c>
      <c r="E42" s="16" t="s">
        <v>1364</v>
      </c>
      <c r="F42" s="16" t="s">
        <v>1364</v>
      </c>
      <c r="G42" s="21">
        <v>1</v>
      </c>
      <c r="H42" s="19" t="s">
        <v>1409</v>
      </c>
      <c r="I42" s="17">
        <v>0.56499999999999995</v>
      </c>
      <c r="J42" s="20">
        <v>7581.6</v>
      </c>
      <c r="K42" s="28" t="s">
        <v>264</v>
      </c>
      <c r="L42" s="51">
        <v>19</v>
      </c>
    </row>
    <row r="43" spans="1:12" ht="12.75" customHeight="1">
      <c r="A43" s="27" t="s">
        <v>265</v>
      </c>
      <c r="B43" s="14">
        <v>8435134811093</v>
      </c>
      <c r="C43" s="19" t="s">
        <v>266</v>
      </c>
      <c r="D43" s="16" t="s">
        <v>1364</v>
      </c>
      <c r="E43" s="16" t="s">
        <v>1364</v>
      </c>
      <c r="F43" s="16" t="s">
        <v>1364</v>
      </c>
      <c r="G43" s="21">
        <v>1</v>
      </c>
      <c r="H43" s="19" t="s">
        <v>1409</v>
      </c>
      <c r="I43" s="17">
        <v>0.34499999999999997</v>
      </c>
      <c r="J43" s="20">
        <v>5499</v>
      </c>
      <c r="K43" s="28" t="s">
        <v>267</v>
      </c>
      <c r="L43" s="51">
        <v>21</v>
      </c>
    </row>
    <row r="44" spans="1:12" ht="12.75" customHeight="1">
      <c r="A44" s="27" t="s">
        <v>268</v>
      </c>
      <c r="B44" s="14">
        <v>8435134811109</v>
      </c>
      <c r="C44" s="19" t="s">
        <v>269</v>
      </c>
      <c r="D44" s="16" t="s">
        <v>1364</v>
      </c>
      <c r="E44" s="16" t="s">
        <v>1364</v>
      </c>
      <c r="F44" s="16" t="s">
        <v>1364</v>
      </c>
      <c r="G44" s="21">
        <v>1</v>
      </c>
      <c r="H44" s="19" t="s">
        <v>1409</v>
      </c>
      <c r="I44" s="17">
        <v>0.28999999999999998</v>
      </c>
      <c r="J44" s="20">
        <v>5499</v>
      </c>
      <c r="K44" s="28" t="s">
        <v>267</v>
      </c>
      <c r="L44" s="51">
        <v>18</v>
      </c>
    </row>
    <row r="45" spans="1:12" ht="12.75" customHeight="1">
      <c r="A45" s="27" t="s">
        <v>270</v>
      </c>
      <c r="B45" s="14">
        <v>8435134811116</v>
      </c>
      <c r="C45" s="19" t="s">
        <v>484</v>
      </c>
      <c r="D45" s="16" t="s">
        <v>1364</v>
      </c>
      <c r="E45" s="16" t="s">
        <v>1364</v>
      </c>
      <c r="F45" s="16" t="s">
        <v>1364</v>
      </c>
      <c r="G45" s="21">
        <v>1</v>
      </c>
      <c r="H45" s="19" t="s">
        <v>1409</v>
      </c>
      <c r="I45" s="17">
        <v>0.15</v>
      </c>
      <c r="J45" s="20">
        <v>4410</v>
      </c>
      <c r="K45" s="28" t="s">
        <v>271</v>
      </c>
      <c r="L45" s="51">
        <v>8</v>
      </c>
    </row>
    <row r="46" spans="1:12" ht="12.75" customHeight="1">
      <c r="A46" s="27" t="s">
        <v>272</v>
      </c>
      <c r="B46" s="14">
        <v>8435134811123</v>
      </c>
      <c r="C46" s="19" t="s">
        <v>273</v>
      </c>
      <c r="D46" s="16" t="s">
        <v>1364</v>
      </c>
      <c r="E46" s="16" t="s">
        <v>1364</v>
      </c>
      <c r="F46" s="16" t="s">
        <v>1364</v>
      </c>
      <c r="G46" s="21">
        <v>1</v>
      </c>
      <c r="H46" s="19" t="s">
        <v>523</v>
      </c>
      <c r="I46" s="17">
        <v>0.32</v>
      </c>
      <c r="J46" s="20">
        <v>5639.75</v>
      </c>
      <c r="K46" s="28" t="s">
        <v>274</v>
      </c>
      <c r="L46" s="51">
        <v>20</v>
      </c>
    </row>
    <row r="47" spans="1:12" ht="12.75" customHeight="1">
      <c r="A47" s="27" t="s">
        <v>275</v>
      </c>
      <c r="B47" s="14">
        <v>8435134811130</v>
      </c>
      <c r="C47" s="19" t="s">
        <v>276</v>
      </c>
      <c r="D47" s="16" t="s">
        <v>1364</v>
      </c>
      <c r="E47" s="16" t="s">
        <v>1364</v>
      </c>
      <c r="F47" s="16" t="s">
        <v>1364</v>
      </c>
      <c r="G47" s="21">
        <v>1</v>
      </c>
      <c r="H47" s="19" t="s">
        <v>505</v>
      </c>
      <c r="I47" s="17">
        <v>5.09</v>
      </c>
      <c r="J47" s="20">
        <v>127618.85</v>
      </c>
      <c r="K47" s="28" t="s">
        <v>277</v>
      </c>
      <c r="L47" s="51">
        <v>407</v>
      </c>
    </row>
    <row r="48" spans="1:12" ht="12.75" customHeight="1">
      <c r="A48" s="27" t="s">
        <v>278</v>
      </c>
      <c r="B48" s="14">
        <v>8435134811147</v>
      </c>
      <c r="C48" s="19" t="s">
        <v>279</v>
      </c>
      <c r="D48" s="16" t="s">
        <v>1364</v>
      </c>
      <c r="E48" s="16" t="s">
        <v>1364</v>
      </c>
      <c r="F48" s="16" t="s">
        <v>1364</v>
      </c>
      <c r="G48" s="21">
        <v>1</v>
      </c>
      <c r="H48" s="19" t="s">
        <v>1409</v>
      </c>
      <c r="I48" s="17">
        <v>1.0449999999999999</v>
      </c>
      <c r="J48" s="20">
        <v>12781.75</v>
      </c>
      <c r="K48" s="28" t="s">
        <v>280</v>
      </c>
      <c r="L48" s="51">
        <v>92</v>
      </c>
    </row>
    <row r="49" spans="1:12" ht="12.75" customHeight="1">
      <c r="A49" s="27" t="s">
        <v>281</v>
      </c>
      <c r="B49" s="14">
        <v>8435134811154</v>
      </c>
      <c r="C49" s="19" t="s">
        <v>282</v>
      </c>
      <c r="D49" s="16" t="s">
        <v>1364</v>
      </c>
      <c r="E49" s="16" t="s">
        <v>1364</v>
      </c>
      <c r="F49" s="16" t="s">
        <v>1364</v>
      </c>
      <c r="G49" s="21">
        <v>1</v>
      </c>
      <c r="H49" s="19" t="s">
        <v>1409</v>
      </c>
      <c r="I49" s="17">
        <v>0.74</v>
      </c>
      <c r="J49" s="20">
        <v>7378</v>
      </c>
      <c r="K49" s="28" t="s">
        <v>283</v>
      </c>
      <c r="L49" s="51">
        <v>70</v>
      </c>
    </row>
    <row r="50" spans="1:12" ht="12.75" customHeight="1">
      <c r="A50" s="27" t="s">
        <v>284</v>
      </c>
      <c r="B50" s="14">
        <v>8435134811161</v>
      </c>
      <c r="C50" s="19" t="s">
        <v>293</v>
      </c>
      <c r="D50" s="16" t="s">
        <v>1364</v>
      </c>
      <c r="E50" s="16" t="s">
        <v>1364</v>
      </c>
      <c r="F50" s="16" t="s">
        <v>1364</v>
      </c>
      <c r="G50" s="21">
        <v>1</v>
      </c>
      <c r="H50" s="19" t="s">
        <v>1409</v>
      </c>
      <c r="I50" s="17">
        <v>2.48</v>
      </c>
      <c r="J50" s="20">
        <v>19894</v>
      </c>
      <c r="K50" s="28" t="s">
        <v>294</v>
      </c>
      <c r="L50" s="51">
        <v>94</v>
      </c>
    </row>
    <row r="51" spans="1:12" ht="12.75" customHeight="1">
      <c r="A51" s="27" t="s">
        <v>295</v>
      </c>
      <c r="B51" s="14">
        <v>8435134811178</v>
      </c>
      <c r="C51" s="19" t="s">
        <v>296</v>
      </c>
      <c r="D51" s="16" t="s">
        <v>1364</v>
      </c>
      <c r="E51" s="16" t="s">
        <v>1364</v>
      </c>
      <c r="F51" s="16" t="s">
        <v>1364</v>
      </c>
      <c r="G51" s="21">
        <v>1</v>
      </c>
      <c r="H51" s="19" t="s">
        <v>1409</v>
      </c>
      <c r="I51" s="17">
        <v>1.2</v>
      </c>
      <c r="J51" s="20">
        <v>10094</v>
      </c>
      <c r="K51" s="28" t="s">
        <v>297</v>
      </c>
      <c r="L51" s="51">
        <v>57</v>
      </c>
    </row>
    <row r="52" spans="1:12" ht="12.75" customHeight="1">
      <c r="A52" s="27" t="s">
        <v>298</v>
      </c>
      <c r="B52" s="14">
        <v>8435134811185</v>
      </c>
      <c r="C52" s="19" t="s">
        <v>299</v>
      </c>
      <c r="D52" s="16" t="s">
        <v>1364</v>
      </c>
      <c r="E52" s="16" t="s">
        <v>1364</v>
      </c>
      <c r="F52" s="16" t="s">
        <v>1364</v>
      </c>
      <c r="G52" s="21">
        <v>1</v>
      </c>
      <c r="H52" s="19" t="s">
        <v>1409</v>
      </c>
      <c r="I52" s="17">
        <v>2.57</v>
      </c>
      <c r="J52" s="20">
        <v>22837.5</v>
      </c>
      <c r="K52" s="28" t="s">
        <v>300</v>
      </c>
      <c r="L52" s="51">
        <v>182</v>
      </c>
    </row>
    <row r="53" spans="1:12" ht="12.75" customHeight="1">
      <c r="A53" s="27" t="s">
        <v>301</v>
      </c>
      <c r="B53" s="14">
        <v>8435134811192</v>
      </c>
      <c r="C53" s="19" t="s">
        <v>302</v>
      </c>
      <c r="D53" s="16" t="s">
        <v>1364</v>
      </c>
      <c r="E53" s="16" t="s">
        <v>1364</v>
      </c>
      <c r="F53" s="16" t="s">
        <v>1364</v>
      </c>
      <c r="G53" s="21">
        <v>1</v>
      </c>
      <c r="H53" s="19" t="s">
        <v>90</v>
      </c>
      <c r="I53" s="17">
        <v>3</v>
      </c>
      <c r="J53" s="20">
        <v>24408</v>
      </c>
      <c r="K53" s="28" t="s">
        <v>303</v>
      </c>
      <c r="L53" s="51">
        <v>74</v>
      </c>
    </row>
    <row r="54" spans="1:12" ht="12.75" customHeight="1">
      <c r="A54" s="27" t="s">
        <v>304</v>
      </c>
      <c r="B54" s="14">
        <v>8435134811208</v>
      </c>
      <c r="C54" s="19" t="s">
        <v>305</v>
      </c>
      <c r="D54" s="16" t="s">
        <v>1364</v>
      </c>
      <c r="E54" s="16" t="s">
        <v>1364</v>
      </c>
      <c r="F54" s="16" t="s">
        <v>1364</v>
      </c>
      <c r="G54" s="21">
        <v>1</v>
      </c>
      <c r="H54" s="19" t="s">
        <v>1409</v>
      </c>
      <c r="I54" s="17">
        <v>2.8</v>
      </c>
      <c r="J54" s="20">
        <v>19992</v>
      </c>
      <c r="K54" s="28" t="s">
        <v>306</v>
      </c>
      <c r="L54" s="51">
        <v>137</v>
      </c>
    </row>
    <row r="55" spans="1:12" ht="12.75" customHeight="1">
      <c r="A55" s="27" t="s">
        <v>307</v>
      </c>
      <c r="B55" s="14">
        <v>8435134811987</v>
      </c>
      <c r="C55" s="19" t="s">
        <v>308</v>
      </c>
      <c r="D55" s="16" t="s">
        <v>1364</v>
      </c>
      <c r="E55" s="16" t="s">
        <v>1364</v>
      </c>
      <c r="F55" s="16" t="s">
        <v>1364</v>
      </c>
      <c r="G55" s="21">
        <v>1</v>
      </c>
      <c r="H55" s="19" t="s">
        <v>505</v>
      </c>
      <c r="I55" s="17">
        <v>0.78200000000000003</v>
      </c>
      <c r="J55" s="20">
        <v>15488</v>
      </c>
      <c r="K55" s="28" t="s">
        <v>309</v>
      </c>
      <c r="L55" s="51">
        <v>110</v>
      </c>
    </row>
    <row r="56" spans="1:12" ht="12.75" customHeight="1">
      <c r="A56" s="27" t="s">
        <v>310</v>
      </c>
      <c r="B56" s="14">
        <v>8435134813080</v>
      </c>
      <c r="C56" s="19" t="s">
        <v>311</v>
      </c>
      <c r="D56" s="16" t="s">
        <v>1364</v>
      </c>
      <c r="E56" s="16" t="s">
        <v>1364</v>
      </c>
      <c r="F56" s="16" t="s">
        <v>1364</v>
      </c>
      <c r="G56" s="21">
        <v>1</v>
      </c>
      <c r="H56" s="19" t="s">
        <v>1409</v>
      </c>
      <c r="I56" s="17">
        <v>5.09</v>
      </c>
      <c r="J56" s="20">
        <v>5477.0069999999996</v>
      </c>
      <c r="K56" s="28" t="s">
        <v>312</v>
      </c>
      <c r="L56" s="51">
        <v>114</v>
      </c>
    </row>
    <row r="57" spans="1:12" ht="12.75" customHeight="1">
      <c r="A57" s="50" t="s">
        <v>1473</v>
      </c>
      <c r="B57" s="14">
        <v>8435134815596</v>
      </c>
      <c r="C57" s="19" t="s">
        <v>1474</v>
      </c>
      <c r="D57" s="16" t="s">
        <v>1364</v>
      </c>
      <c r="E57" s="16" t="s">
        <v>1364</v>
      </c>
      <c r="F57" s="16" t="s">
        <v>1364</v>
      </c>
      <c r="G57" s="21">
        <v>1</v>
      </c>
      <c r="H57" s="19" t="s">
        <v>90</v>
      </c>
      <c r="I57" s="17"/>
      <c r="J57" s="20"/>
      <c r="K57" s="21"/>
      <c r="L57" s="51">
        <v>107</v>
      </c>
    </row>
    <row r="58" spans="1:12" ht="12.75" customHeight="1">
      <c r="A58" s="27" t="s">
        <v>769</v>
      </c>
      <c r="B58" s="14">
        <v>8435134824543</v>
      </c>
      <c r="C58" s="19" t="s">
        <v>770</v>
      </c>
      <c r="D58" s="16" t="s">
        <v>1364</v>
      </c>
      <c r="E58" s="16" t="s">
        <v>1364</v>
      </c>
      <c r="F58" s="16" t="s">
        <v>1364</v>
      </c>
      <c r="G58" s="21">
        <v>1</v>
      </c>
      <c r="H58" s="19" t="s">
        <v>506</v>
      </c>
      <c r="I58" s="17"/>
      <c r="J58" s="20"/>
      <c r="K58" s="28"/>
      <c r="L58" s="51">
        <v>83</v>
      </c>
    </row>
    <row r="59" spans="1:12" ht="12.75" customHeight="1">
      <c r="A59" s="27" t="s">
        <v>313</v>
      </c>
      <c r="B59" s="14">
        <v>8435134812311</v>
      </c>
      <c r="C59" s="19" t="s">
        <v>314</v>
      </c>
      <c r="D59" s="16" t="s">
        <v>1364</v>
      </c>
      <c r="E59" s="16" t="s">
        <v>1364</v>
      </c>
      <c r="F59" s="16" t="s">
        <v>1364</v>
      </c>
      <c r="G59" s="21">
        <v>1</v>
      </c>
      <c r="H59" s="19" t="s">
        <v>504</v>
      </c>
      <c r="I59" s="17"/>
      <c r="J59" s="20">
        <v>5477.0069999999996</v>
      </c>
      <c r="K59" s="28" t="s">
        <v>315</v>
      </c>
      <c r="L59" s="51">
        <v>92</v>
      </c>
    </row>
    <row r="60" spans="1:12" ht="12.75" customHeight="1">
      <c r="A60" s="27" t="s">
        <v>316</v>
      </c>
      <c r="B60" s="14">
        <v>8435134812328</v>
      </c>
      <c r="C60" s="19" t="s">
        <v>317</v>
      </c>
      <c r="D60" s="16" t="s">
        <v>1364</v>
      </c>
      <c r="E60" s="16" t="s">
        <v>1364</v>
      </c>
      <c r="F60" s="16" t="s">
        <v>1364</v>
      </c>
      <c r="G60" s="21">
        <v>1</v>
      </c>
      <c r="H60" s="19" t="s">
        <v>523</v>
      </c>
      <c r="I60" s="17">
        <v>0.35499999999999998</v>
      </c>
      <c r="J60" s="20">
        <v>5477.0069999999996</v>
      </c>
      <c r="K60" s="28" t="s">
        <v>318</v>
      </c>
      <c r="L60" s="51">
        <v>97</v>
      </c>
    </row>
    <row r="61" spans="1:12" ht="12.75" customHeight="1">
      <c r="A61" s="27" t="s">
        <v>482</v>
      </c>
      <c r="B61" s="14">
        <v>8435134818085</v>
      </c>
      <c r="C61" s="19" t="s">
        <v>1331</v>
      </c>
      <c r="D61" s="16" t="s">
        <v>1364</v>
      </c>
      <c r="E61" s="16" t="s">
        <v>1364</v>
      </c>
      <c r="F61" s="16" t="s">
        <v>1364</v>
      </c>
      <c r="G61" s="21">
        <v>1</v>
      </c>
      <c r="H61" s="19" t="s">
        <v>172</v>
      </c>
      <c r="I61" s="17"/>
      <c r="J61" s="20"/>
      <c r="K61" s="28"/>
      <c r="L61" s="51">
        <v>24</v>
      </c>
    </row>
    <row r="62" spans="1:12" ht="12.75" customHeight="1">
      <c r="A62" s="27" t="s">
        <v>483</v>
      </c>
      <c r="B62" s="14">
        <v>8435134818122</v>
      </c>
      <c r="C62" s="19" t="s">
        <v>484</v>
      </c>
      <c r="D62" s="16" t="s">
        <v>1364</v>
      </c>
      <c r="E62" s="16" t="s">
        <v>1364</v>
      </c>
      <c r="F62" s="16" t="s">
        <v>1364</v>
      </c>
      <c r="G62" s="21">
        <v>1</v>
      </c>
      <c r="H62" s="19" t="s">
        <v>523</v>
      </c>
      <c r="I62" s="17">
        <v>0.15</v>
      </c>
      <c r="J62" s="20">
        <v>4410</v>
      </c>
      <c r="K62" s="28" t="s">
        <v>271</v>
      </c>
      <c r="L62" s="51">
        <v>9</v>
      </c>
    </row>
    <row r="63" spans="1:12" ht="12.75" customHeight="1">
      <c r="A63" s="27" t="s">
        <v>485</v>
      </c>
      <c r="B63" s="14">
        <v>8435134818139</v>
      </c>
      <c r="C63" s="19" t="s">
        <v>486</v>
      </c>
      <c r="D63" s="16" t="s">
        <v>1364</v>
      </c>
      <c r="E63" s="16" t="s">
        <v>1364</v>
      </c>
      <c r="F63" s="16" t="s">
        <v>1364</v>
      </c>
      <c r="G63" s="21">
        <v>1</v>
      </c>
      <c r="H63" s="19" t="s">
        <v>504</v>
      </c>
      <c r="I63" s="17">
        <v>0.32</v>
      </c>
      <c r="J63" s="20">
        <v>5639.75</v>
      </c>
      <c r="K63" s="28" t="s">
        <v>274</v>
      </c>
      <c r="L63" s="51">
        <v>24</v>
      </c>
    </row>
    <row r="64" spans="1:12" ht="12.75" customHeight="1">
      <c r="A64" s="27" t="s">
        <v>81</v>
      </c>
      <c r="B64" s="14">
        <v>8435134825977</v>
      </c>
      <c r="C64" s="19" t="s">
        <v>1416</v>
      </c>
      <c r="D64" s="16" t="s">
        <v>1364</v>
      </c>
      <c r="E64" s="16" t="s">
        <v>1364</v>
      </c>
      <c r="F64" s="16" t="s">
        <v>1364</v>
      </c>
      <c r="G64" s="21">
        <v>1</v>
      </c>
      <c r="H64" s="19" t="s">
        <v>90</v>
      </c>
      <c r="I64" s="17">
        <v>1.87</v>
      </c>
      <c r="J64" s="20"/>
      <c r="K64" s="28"/>
      <c r="L64" s="51">
        <v>66</v>
      </c>
    </row>
    <row r="65" spans="1:12" ht="12.75" customHeight="1">
      <c r="A65" s="27" t="s">
        <v>82</v>
      </c>
      <c r="B65" s="14">
        <v>8435134825984</v>
      </c>
      <c r="C65" s="19" t="s">
        <v>1421</v>
      </c>
      <c r="D65" s="16" t="s">
        <v>1364</v>
      </c>
      <c r="E65" s="16" t="s">
        <v>1364</v>
      </c>
      <c r="F65" s="16" t="s">
        <v>1364</v>
      </c>
      <c r="G65" s="21">
        <v>1</v>
      </c>
      <c r="H65" s="19" t="s">
        <v>90</v>
      </c>
      <c r="I65" s="17">
        <v>4.62</v>
      </c>
      <c r="J65" s="20"/>
      <c r="K65" s="28"/>
      <c r="L65" s="51">
        <v>170</v>
      </c>
    </row>
    <row r="66" spans="1:12" ht="12.75" customHeight="1">
      <c r="A66" s="27" t="s">
        <v>83</v>
      </c>
      <c r="B66" s="14">
        <v>8435134825991</v>
      </c>
      <c r="C66" s="19" t="s">
        <v>1417</v>
      </c>
      <c r="D66" s="16" t="s">
        <v>1364</v>
      </c>
      <c r="E66" s="16" t="s">
        <v>1364</v>
      </c>
      <c r="F66" s="16" t="s">
        <v>1364</v>
      </c>
      <c r="G66" s="21">
        <v>1</v>
      </c>
      <c r="H66" s="19" t="s">
        <v>90</v>
      </c>
      <c r="I66" s="17">
        <v>0.59</v>
      </c>
      <c r="J66" s="20"/>
      <c r="K66" s="28"/>
      <c r="L66" s="51">
        <v>39</v>
      </c>
    </row>
    <row r="67" spans="1:12" ht="12.75" customHeight="1">
      <c r="A67" s="27" t="s">
        <v>84</v>
      </c>
      <c r="B67" s="14">
        <v>8435134826004</v>
      </c>
      <c r="C67" s="19" t="s">
        <v>1418</v>
      </c>
      <c r="D67" s="16" t="s">
        <v>1364</v>
      </c>
      <c r="E67" s="16" t="s">
        <v>1364</v>
      </c>
      <c r="F67" s="16" t="s">
        <v>1364</v>
      </c>
      <c r="G67" s="21">
        <v>1</v>
      </c>
      <c r="H67" s="19" t="s">
        <v>90</v>
      </c>
      <c r="I67" s="17">
        <v>0.43</v>
      </c>
      <c r="J67" s="20"/>
      <c r="K67" s="28"/>
      <c r="L67" s="51">
        <v>43</v>
      </c>
    </row>
    <row r="68" spans="1:12" ht="12.75" customHeight="1">
      <c r="A68" s="27" t="s">
        <v>85</v>
      </c>
      <c r="B68" s="14">
        <v>8435134826011</v>
      </c>
      <c r="C68" s="19" t="s">
        <v>1419</v>
      </c>
      <c r="D68" s="16" t="s">
        <v>1364</v>
      </c>
      <c r="E68" s="16" t="s">
        <v>1364</v>
      </c>
      <c r="F68" s="16" t="s">
        <v>1364</v>
      </c>
      <c r="G68" s="21">
        <v>1</v>
      </c>
      <c r="H68" s="19" t="s">
        <v>90</v>
      </c>
      <c r="I68" s="17">
        <v>2.06</v>
      </c>
      <c r="J68" s="20"/>
      <c r="K68" s="28"/>
      <c r="L68" s="51">
        <v>59</v>
      </c>
    </row>
    <row r="69" spans="1:12" ht="12.75" customHeight="1">
      <c r="A69" s="27" t="s">
        <v>86</v>
      </c>
      <c r="B69" s="14">
        <v>8435134826028</v>
      </c>
      <c r="C69" s="19" t="s">
        <v>1420</v>
      </c>
      <c r="D69" s="16" t="s">
        <v>1364</v>
      </c>
      <c r="E69" s="16" t="s">
        <v>1364</v>
      </c>
      <c r="F69" s="16" t="s">
        <v>1364</v>
      </c>
      <c r="G69" s="21">
        <v>1</v>
      </c>
      <c r="H69" s="19" t="s">
        <v>90</v>
      </c>
      <c r="I69" s="17">
        <v>1.08</v>
      </c>
      <c r="J69" s="20"/>
      <c r="K69" s="28"/>
      <c r="L69" s="51">
        <v>41</v>
      </c>
    </row>
    <row r="70" spans="1:12" ht="12.75" customHeight="1">
      <c r="A70" s="27" t="s">
        <v>87</v>
      </c>
      <c r="B70" s="14">
        <v>8435134826035</v>
      </c>
      <c r="C70" s="19" t="s">
        <v>1423</v>
      </c>
      <c r="D70" s="16" t="s">
        <v>1364</v>
      </c>
      <c r="E70" s="16" t="s">
        <v>1364</v>
      </c>
      <c r="F70" s="16" t="s">
        <v>1364</v>
      </c>
      <c r="G70" s="21">
        <v>1</v>
      </c>
      <c r="H70" s="19" t="s">
        <v>90</v>
      </c>
      <c r="I70" s="17">
        <v>3.74</v>
      </c>
      <c r="J70" s="20"/>
      <c r="K70" s="28"/>
      <c r="L70" s="51">
        <v>161</v>
      </c>
    </row>
    <row r="71" spans="1:12" ht="12.75" customHeight="1">
      <c r="A71" s="27" t="s">
        <v>89</v>
      </c>
      <c r="B71" s="14">
        <v>8435134826059</v>
      </c>
      <c r="C71" s="19" t="s">
        <v>1414</v>
      </c>
      <c r="D71" s="16" t="s">
        <v>1364</v>
      </c>
      <c r="E71" s="16" t="s">
        <v>1364</v>
      </c>
      <c r="F71" s="16" t="s">
        <v>1364</v>
      </c>
      <c r="G71" s="21">
        <v>1</v>
      </c>
      <c r="H71" s="19" t="s">
        <v>90</v>
      </c>
      <c r="I71" s="17">
        <v>2.48</v>
      </c>
      <c r="J71" s="20"/>
      <c r="K71" s="28"/>
      <c r="L71" s="51">
        <v>118</v>
      </c>
    </row>
    <row r="72" spans="1:12" ht="12.75" customHeight="1">
      <c r="A72" s="27" t="s">
        <v>1334</v>
      </c>
      <c r="B72" s="14">
        <v>8435134839769</v>
      </c>
      <c r="C72" s="19" t="s">
        <v>1338</v>
      </c>
      <c r="D72" s="16" t="s">
        <v>1364</v>
      </c>
      <c r="E72" s="16" t="s">
        <v>1364</v>
      </c>
      <c r="F72" s="16" t="s">
        <v>1364</v>
      </c>
      <c r="G72" s="21">
        <v>1</v>
      </c>
      <c r="H72" s="19" t="s">
        <v>172</v>
      </c>
      <c r="I72" s="17"/>
      <c r="J72" s="20"/>
      <c r="K72" s="28"/>
      <c r="L72" s="51">
        <v>39</v>
      </c>
    </row>
    <row r="73" spans="1:12" ht="12.75" customHeight="1">
      <c r="A73" s="27" t="s">
        <v>101</v>
      </c>
      <c r="B73" s="14">
        <v>8435134839776</v>
      </c>
      <c r="C73" s="19" t="s">
        <v>100</v>
      </c>
      <c r="D73" s="16" t="s">
        <v>1364</v>
      </c>
      <c r="E73" s="16" t="s">
        <v>1364</v>
      </c>
      <c r="F73" s="16" t="s">
        <v>1364</v>
      </c>
      <c r="G73" s="21">
        <v>1</v>
      </c>
      <c r="H73" s="19" t="s">
        <v>90</v>
      </c>
      <c r="I73" s="17"/>
      <c r="J73" s="20"/>
      <c r="K73" s="28"/>
      <c r="L73" s="51">
        <v>26</v>
      </c>
    </row>
    <row r="74" spans="1:12" ht="12.75" customHeight="1">
      <c r="A74" s="27" t="s">
        <v>1332</v>
      </c>
      <c r="B74" s="14">
        <v>8435134839783</v>
      </c>
      <c r="C74" s="19" t="s">
        <v>1336</v>
      </c>
      <c r="D74" s="16" t="s">
        <v>1364</v>
      </c>
      <c r="E74" s="16" t="s">
        <v>1364</v>
      </c>
      <c r="F74" s="16" t="s">
        <v>1364</v>
      </c>
      <c r="G74" s="21">
        <v>1</v>
      </c>
      <c r="H74" s="19" t="s">
        <v>172</v>
      </c>
      <c r="I74" s="17"/>
      <c r="J74" s="20"/>
      <c r="K74" s="28"/>
      <c r="L74" s="51">
        <v>20</v>
      </c>
    </row>
    <row r="75" spans="1:12" ht="12.75" customHeight="1">
      <c r="A75" s="27" t="s">
        <v>1333</v>
      </c>
      <c r="B75" s="14">
        <v>8435134839790</v>
      </c>
      <c r="C75" s="19" t="s">
        <v>1337</v>
      </c>
      <c r="D75" s="16" t="s">
        <v>1364</v>
      </c>
      <c r="E75" s="16" t="s">
        <v>1364</v>
      </c>
      <c r="F75" s="16" t="s">
        <v>1364</v>
      </c>
      <c r="G75" s="21">
        <v>1</v>
      </c>
      <c r="H75" s="19" t="s">
        <v>172</v>
      </c>
      <c r="I75" s="17"/>
      <c r="J75" s="20"/>
      <c r="K75" s="28"/>
      <c r="L75" s="51">
        <v>24</v>
      </c>
    </row>
    <row r="76" spans="1:12" ht="12.75" customHeight="1">
      <c r="A76" s="27" t="s">
        <v>1335</v>
      </c>
      <c r="B76" s="14">
        <v>8435134839806</v>
      </c>
      <c r="C76" s="19" t="s">
        <v>1339</v>
      </c>
      <c r="D76" s="16" t="s">
        <v>1364</v>
      </c>
      <c r="E76" s="16" t="s">
        <v>1364</v>
      </c>
      <c r="F76" s="16" t="s">
        <v>1364</v>
      </c>
      <c r="G76" s="21">
        <v>1</v>
      </c>
      <c r="H76" s="19" t="s">
        <v>172</v>
      </c>
      <c r="I76" s="17"/>
      <c r="J76" s="20"/>
      <c r="K76" s="28"/>
      <c r="L76" s="51">
        <v>60</v>
      </c>
    </row>
    <row r="77" spans="1:12" ht="12.75" customHeight="1">
      <c r="A77" s="27" t="s">
        <v>18</v>
      </c>
      <c r="B77" s="14">
        <v>8435134844404</v>
      </c>
      <c r="C77" s="19" t="s">
        <v>19</v>
      </c>
      <c r="D77" s="16" t="s">
        <v>1364</v>
      </c>
      <c r="E77" s="16" t="s">
        <v>1364</v>
      </c>
      <c r="F77" s="16" t="s">
        <v>1364</v>
      </c>
      <c r="G77" s="21">
        <v>1</v>
      </c>
      <c r="H77" s="19" t="s">
        <v>90</v>
      </c>
      <c r="I77" s="17"/>
      <c r="J77" s="20"/>
      <c r="K77" s="28"/>
      <c r="L77" s="51">
        <v>147</v>
      </c>
    </row>
    <row r="78" spans="1:12" ht="12.75" customHeight="1">
      <c r="A78" s="27" t="s">
        <v>98</v>
      </c>
      <c r="B78" s="14">
        <v>8435134844527</v>
      </c>
      <c r="C78" s="19" t="s">
        <v>99</v>
      </c>
      <c r="D78" s="16" t="s">
        <v>1364</v>
      </c>
      <c r="E78" s="16" t="s">
        <v>1364</v>
      </c>
      <c r="F78" s="16" t="s">
        <v>1364</v>
      </c>
      <c r="G78" s="21">
        <v>1</v>
      </c>
      <c r="H78" s="19" t="s">
        <v>90</v>
      </c>
      <c r="I78" s="17"/>
      <c r="J78" s="20"/>
      <c r="K78" s="28"/>
      <c r="L78" s="51">
        <v>14</v>
      </c>
    </row>
    <row r="79" spans="1:12" ht="12.75" customHeight="1">
      <c r="A79" s="50" t="s">
        <v>1468</v>
      </c>
      <c r="B79" s="14">
        <v>8435134825953</v>
      </c>
      <c r="C79" s="19" t="s">
        <v>1469</v>
      </c>
      <c r="D79" s="16" t="s">
        <v>1364</v>
      </c>
      <c r="E79" s="16" t="s">
        <v>1364</v>
      </c>
      <c r="F79" s="16" t="s">
        <v>1364</v>
      </c>
      <c r="G79" s="21">
        <v>1</v>
      </c>
      <c r="H79" s="19" t="s">
        <v>90</v>
      </c>
      <c r="I79" s="17"/>
      <c r="J79" s="20"/>
      <c r="K79" s="21"/>
      <c r="L79" s="51">
        <v>70</v>
      </c>
    </row>
    <row r="80" spans="1:12" ht="12.75" customHeight="1">
      <c r="A80" s="27" t="s">
        <v>419</v>
      </c>
      <c r="B80" s="14">
        <v>8435134848693</v>
      </c>
      <c r="C80" s="15" t="s">
        <v>420</v>
      </c>
      <c r="D80" s="26"/>
      <c r="E80" s="26"/>
      <c r="F80" s="16"/>
      <c r="G80" s="21">
        <v>1</v>
      </c>
      <c r="H80" s="19" t="s">
        <v>423</v>
      </c>
      <c r="I80" s="17">
        <v>0.65</v>
      </c>
      <c r="J80" s="21">
        <f>200*200*135</f>
        <v>5400000</v>
      </c>
      <c r="K80" s="21" t="s">
        <v>110</v>
      </c>
      <c r="L80" s="51">
        <v>41</v>
      </c>
    </row>
    <row r="81" spans="1:12" ht="12.75" customHeight="1">
      <c r="A81" s="27" t="s">
        <v>421</v>
      </c>
      <c r="B81" s="14">
        <v>8435134848709</v>
      </c>
      <c r="C81" s="15" t="s">
        <v>422</v>
      </c>
      <c r="D81" s="26"/>
      <c r="E81" s="26"/>
      <c r="F81" s="16"/>
      <c r="G81" s="21">
        <v>1</v>
      </c>
      <c r="H81" s="19" t="s">
        <v>423</v>
      </c>
      <c r="I81" s="17">
        <v>0.4</v>
      </c>
      <c r="J81" s="21">
        <f>200*200*135</f>
        <v>5400000</v>
      </c>
      <c r="K81" s="21" t="s">
        <v>110</v>
      </c>
      <c r="L81" s="51">
        <v>43</v>
      </c>
    </row>
    <row r="82" spans="1:12" ht="12.75" customHeight="1">
      <c r="A82" s="27" t="s">
        <v>424</v>
      </c>
      <c r="B82" s="14">
        <v>8435134848716</v>
      </c>
      <c r="C82" s="15" t="s">
        <v>425</v>
      </c>
      <c r="D82" s="26"/>
      <c r="E82" s="26"/>
      <c r="F82" s="16"/>
      <c r="G82" s="21">
        <v>1</v>
      </c>
      <c r="H82" s="19" t="s">
        <v>423</v>
      </c>
      <c r="I82" s="17">
        <v>0.55000000000000004</v>
      </c>
      <c r="J82" s="20">
        <f>170*155*285</f>
        <v>7509750</v>
      </c>
      <c r="K82" s="21" t="s">
        <v>111</v>
      </c>
      <c r="L82" s="51">
        <v>55</v>
      </c>
    </row>
    <row r="83" spans="1:12" ht="12.75" customHeight="1">
      <c r="A83" s="27" t="s">
        <v>428</v>
      </c>
      <c r="B83" s="14">
        <v>8435134848846</v>
      </c>
      <c r="C83" s="15" t="s">
        <v>430</v>
      </c>
      <c r="D83" s="26"/>
      <c r="E83" s="26"/>
      <c r="F83" s="16"/>
      <c r="G83" s="21">
        <v>1</v>
      </c>
      <c r="H83" s="19" t="s">
        <v>423</v>
      </c>
      <c r="I83" s="17">
        <v>2.48</v>
      </c>
      <c r="J83" s="20"/>
      <c r="K83" s="21"/>
      <c r="L83" s="51">
        <v>155</v>
      </c>
    </row>
    <row r="84" spans="1:12" ht="12.75" customHeight="1">
      <c r="A84" s="27" t="s">
        <v>1470</v>
      </c>
      <c r="B84" s="14">
        <v>8435134825960</v>
      </c>
      <c r="C84" s="19" t="s">
        <v>1415</v>
      </c>
      <c r="D84" s="16" t="s">
        <v>1364</v>
      </c>
      <c r="E84" s="16" t="s">
        <v>1364</v>
      </c>
      <c r="F84" s="16" t="s">
        <v>1364</v>
      </c>
      <c r="G84" s="21">
        <v>1</v>
      </c>
      <c r="H84" s="19" t="s">
        <v>90</v>
      </c>
      <c r="I84" s="17">
        <v>2.2599999999999998</v>
      </c>
      <c r="J84" s="20"/>
      <c r="K84" s="28"/>
      <c r="L84" s="51">
        <v>135</v>
      </c>
    </row>
    <row r="85" spans="1:12" ht="12.75" customHeight="1">
      <c r="A85" s="27" t="s">
        <v>429</v>
      </c>
      <c r="B85" s="14">
        <v>8435134849027</v>
      </c>
      <c r="C85" s="15" t="s">
        <v>431</v>
      </c>
      <c r="D85" s="26"/>
      <c r="E85" s="26"/>
      <c r="F85" s="16"/>
      <c r="G85" s="21">
        <v>1</v>
      </c>
      <c r="H85" s="19" t="s">
        <v>423</v>
      </c>
      <c r="I85" s="17">
        <v>0.2</v>
      </c>
      <c r="J85" s="20">
        <f>100*100*100</f>
        <v>1000000</v>
      </c>
      <c r="K85" s="21" t="s">
        <v>112</v>
      </c>
      <c r="L85" s="51">
        <v>12</v>
      </c>
    </row>
    <row r="86" spans="1:12" ht="12.75" customHeight="1">
      <c r="A86" s="27" t="s">
        <v>426</v>
      </c>
      <c r="B86" s="14">
        <v>8435134849430</v>
      </c>
      <c r="C86" s="15" t="s">
        <v>427</v>
      </c>
      <c r="D86" s="26"/>
      <c r="E86" s="26"/>
      <c r="F86" s="16"/>
      <c r="G86" s="21">
        <v>1</v>
      </c>
      <c r="H86" s="19" t="s">
        <v>423</v>
      </c>
      <c r="I86" s="17">
        <v>0.45</v>
      </c>
      <c r="J86" s="20">
        <f>145*195*195</f>
        <v>5513625</v>
      </c>
      <c r="K86" s="21" t="s">
        <v>113</v>
      </c>
      <c r="L86" s="51">
        <v>48</v>
      </c>
    </row>
    <row r="87" spans="1:12" ht="12.75" customHeight="1">
      <c r="A87" s="50" t="s">
        <v>1471</v>
      </c>
      <c r="B87" s="14">
        <v>8435134851235</v>
      </c>
      <c r="C87" s="19" t="s">
        <v>1472</v>
      </c>
      <c r="D87" s="16" t="s">
        <v>1364</v>
      </c>
      <c r="E87" s="16" t="s">
        <v>1364</v>
      </c>
      <c r="F87" s="16" t="s">
        <v>1364</v>
      </c>
      <c r="G87" s="21">
        <v>1</v>
      </c>
      <c r="H87" s="19" t="s">
        <v>90</v>
      </c>
      <c r="I87" s="17"/>
      <c r="J87" s="20"/>
      <c r="K87" s="21"/>
      <c r="L87" s="51">
        <v>61</v>
      </c>
    </row>
    <row r="88" spans="1:12" ht="12.75" customHeight="1">
      <c r="A88" s="50" t="s">
        <v>1466</v>
      </c>
      <c r="B88" s="14">
        <v>8435134851211</v>
      </c>
      <c r="C88" s="19" t="s">
        <v>1467</v>
      </c>
      <c r="D88" s="16" t="s">
        <v>1364</v>
      </c>
      <c r="E88" s="16" t="s">
        <v>1364</v>
      </c>
      <c r="F88" s="16" t="s">
        <v>1364</v>
      </c>
      <c r="G88" s="21">
        <v>1</v>
      </c>
      <c r="H88" s="19" t="s">
        <v>504</v>
      </c>
      <c r="I88" s="17"/>
      <c r="J88" s="20"/>
      <c r="K88" s="21"/>
      <c r="L88" s="51">
        <v>24</v>
      </c>
    </row>
    <row r="89" spans="1:12" ht="12.75" customHeight="1">
      <c r="A89" s="27" t="s">
        <v>524</v>
      </c>
      <c r="B89" s="14">
        <v>8435134845791</v>
      </c>
      <c r="C89" s="19" t="s">
        <v>1296</v>
      </c>
      <c r="D89" s="16" t="s">
        <v>1364</v>
      </c>
      <c r="E89" s="16" t="s">
        <v>1364</v>
      </c>
      <c r="F89" s="16" t="s">
        <v>1364</v>
      </c>
      <c r="G89" s="21">
        <v>1</v>
      </c>
      <c r="H89" s="19" t="s">
        <v>498</v>
      </c>
      <c r="I89" s="17"/>
      <c r="J89" s="20"/>
      <c r="K89" s="28"/>
      <c r="L89" s="51">
        <v>190</v>
      </c>
    </row>
    <row r="90" spans="1:12" ht="12.75" customHeight="1">
      <c r="A90" s="27" t="s">
        <v>490</v>
      </c>
      <c r="B90" s="14">
        <v>8435134833415</v>
      </c>
      <c r="C90" s="19" t="s">
        <v>493</v>
      </c>
      <c r="D90" s="16" t="s">
        <v>1364</v>
      </c>
      <c r="E90" s="16" t="s">
        <v>1364</v>
      </c>
      <c r="F90" s="16" t="s">
        <v>1364</v>
      </c>
      <c r="G90" s="21">
        <v>1</v>
      </c>
      <c r="H90" s="19" t="s">
        <v>1572</v>
      </c>
      <c r="I90" s="17"/>
      <c r="J90" s="20"/>
      <c r="K90" s="28"/>
      <c r="L90" s="51">
        <v>89</v>
      </c>
    </row>
    <row r="91" spans="1:12" ht="12.75" customHeight="1">
      <c r="A91" s="27" t="s">
        <v>1259</v>
      </c>
      <c r="B91" s="14">
        <v>8435134824307</v>
      </c>
      <c r="C91" s="19" t="s">
        <v>252</v>
      </c>
      <c r="D91" s="16" t="s">
        <v>1364</v>
      </c>
      <c r="E91" s="16" t="s">
        <v>1364</v>
      </c>
      <c r="F91" s="16" t="s">
        <v>1364</v>
      </c>
      <c r="G91" s="21">
        <v>1</v>
      </c>
      <c r="H91" s="19" t="s">
        <v>172</v>
      </c>
      <c r="I91" s="17">
        <v>0.1</v>
      </c>
      <c r="J91" s="20"/>
      <c r="K91" s="28"/>
      <c r="L91" s="51">
        <v>9</v>
      </c>
    </row>
    <row r="92" spans="1:12" ht="12.75" customHeight="1">
      <c r="A92" s="27" t="s">
        <v>1255</v>
      </c>
      <c r="B92" s="14">
        <v>8435134817071</v>
      </c>
      <c r="C92" s="19" t="s">
        <v>1260</v>
      </c>
      <c r="D92" s="16" t="s">
        <v>1364</v>
      </c>
      <c r="E92" s="16" t="s">
        <v>1364</v>
      </c>
      <c r="F92" s="16" t="s">
        <v>1364</v>
      </c>
      <c r="G92" s="21">
        <v>1</v>
      </c>
      <c r="H92" s="19" t="s">
        <v>1245</v>
      </c>
      <c r="I92" s="17">
        <v>0.48</v>
      </c>
      <c r="J92" s="20"/>
      <c r="K92" s="28"/>
      <c r="L92" s="51">
        <v>42</v>
      </c>
    </row>
    <row r="93" spans="1:12" ht="12.75" customHeight="1">
      <c r="A93" s="27" t="s">
        <v>1261</v>
      </c>
      <c r="B93" s="14">
        <v>8435134817088</v>
      </c>
      <c r="C93" s="19" t="s">
        <v>1262</v>
      </c>
      <c r="D93" s="16" t="s">
        <v>1364</v>
      </c>
      <c r="E93" s="16" t="s">
        <v>1364</v>
      </c>
      <c r="F93" s="16" t="s">
        <v>1364</v>
      </c>
      <c r="G93" s="21">
        <v>1</v>
      </c>
      <c r="H93" s="19" t="s">
        <v>1245</v>
      </c>
      <c r="I93" s="17">
        <v>0.35</v>
      </c>
      <c r="J93" s="20"/>
      <c r="K93" s="28"/>
      <c r="L93" s="51">
        <v>107</v>
      </c>
    </row>
    <row r="94" spans="1:12" ht="12.75" customHeight="1">
      <c r="A94" s="27" t="s">
        <v>1430</v>
      </c>
      <c r="B94" s="14">
        <v>8435134851242</v>
      </c>
      <c r="C94" s="15" t="s">
        <v>1431</v>
      </c>
      <c r="D94" s="10" t="s">
        <v>1364</v>
      </c>
      <c r="E94" s="10" t="s">
        <v>1364</v>
      </c>
      <c r="F94" s="10" t="s">
        <v>1364</v>
      </c>
      <c r="G94" s="9">
        <v>1</v>
      </c>
      <c r="H94" s="8" t="s">
        <v>172</v>
      </c>
      <c r="I94" s="17"/>
      <c r="J94" s="21"/>
      <c r="K94" s="12"/>
      <c r="L94" s="51">
        <v>220</v>
      </c>
    </row>
    <row r="95" spans="1:12" ht="12.75" customHeight="1">
      <c r="A95" s="27" t="s">
        <v>1013</v>
      </c>
      <c r="B95" s="14">
        <v>8435134850344</v>
      </c>
      <c r="C95" s="15" t="s">
        <v>748</v>
      </c>
      <c r="D95" s="26" t="s">
        <v>1365</v>
      </c>
      <c r="E95" s="26" t="s">
        <v>1365</v>
      </c>
      <c r="F95" s="16" t="s">
        <v>1364</v>
      </c>
      <c r="G95" s="21">
        <v>1</v>
      </c>
      <c r="H95" s="19" t="s">
        <v>752</v>
      </c>
      <c r="I95" s="17"/>
      <c r="J95" s="20"/>
      <c r="K95" s="21"/>
      <c r="L95" s="51">
        <v>3466</v>
      </c>
    </row>
    <row r="96" spans="1:12" ht="12.75" customHeight="1">
      <c r="A96" s="27" t="s">
        <v>1014</v>
      </c>
      <c r="B96" s="14">
        <v>8435134850351</v>
      </c>
      <c r="C96" s="15" t="s">
        <v>749</v>
      </c>
      <c r="D96" s="26" t="s">
        <v>1365</v>
      </c>
      <c r="E96" s="26" t="s">
        <v>1365</v>
      </c>
      <c r="F96" s="16" t="s">
        <v>1364</v>
      </c>
      <c r="G96" s="21">
        <v>1</v>
      </c>
      <c r="H96" s="19" t="s">
        <v>752</v>
      </c>
      <c r="I96" s="17"/>
      <c r="J96" s="20"/>
      <c r="K96" s="21"/>
      <c r="L96" s="51">
        <v>3575</v>
      </c>
    </row>
    <row r="97" spans="1:12" ht="12.75" customHeight="1">
      <c r="A97" s="27" t="s">
        <v>1015</v>
      </c>
      <c r="B97" s="14">
        <v>8435134850368</v>
      </c>
      <c r="C97" s="15" t="s">
        <v>750</v>
      </c>
      <c r="D97" s="26" t="s">
        <v>1365</v>
      </c>
      <c r="E97" s="26" t="s">
        <v>1365</v>
      </c>
      <c r="F97" s="16" t="s">
        <v>1364</v>
      </c>
      <c r="G97" s="21">
        <v>1</v>
      </c>
      <c r="H97" s="19" t="s">
        <v>752</v>
      </c>
      <c r="I97" s="17"/>
      <c r="J97" s="20"/>
      <c r="K97" s="21"/>
      <c r="L97" s="51">
        <v>3685</v>
      </c>
    </row>
    <row r="98" spans="1:12" ht="12.75" customHeight="1">
      <c r="A98" s="27" t="s">
        <v>1016</v>
      </c>
      <c r="B98" s="14">
        <v>8435134850375</v>
      </c>
      <c r="C98" s="15" t="s">
        <v>751</v>
      </c>
      <c r="D98" s="26" t="s">
        <v>1365</v>
      </c>
      <c r="E98" s="26" t="s">
        <v>1365</v>
      </c>
      <c r="F98" s="16" t="s">
        <v>1364</v>
      </c>
      <c r="G98" s="21">
        <v>1</v>
      </c>
      <c r="H98" s="19" t="s">
        <v>752</v>
      </c>
      <c r="I98" s="17"/>
      <c r="J98" s="20"/>
      <c r="K98" s="21"/>
      <c r="L98" s="51">
        <v>3813</v>
      </c>
    </row>
    <row r="99" spans="1:12" ht="12.75" customHeight="1">
      <c r="A99" s="27" t="s">
        <v>1410</v>
      </c>
      <c r="B99" s="14">
        <v>8435134837840</v>
      </c>
      <c r="C99" s="19" t="s">
        <v>1223</v>
      </c>
      <c r="D99" s="16" t="s">
        <v>1364</v>
      </c>
      <c r="E99" s="16" t="s">
        <v>1364</v>
      </c>
      <c r="F99" s="16" t="s">
        <v>1367</v>
      </c>
      <c r="G99" s="21">
        <v>1</v>
      </c>
      <c r="H99" s="19" t="s">
        <v>1412</v>
      </c>
      <c r="I99" s="17"/>
      <c r="J99" s="20"/>
      <c r="K99" s="28"/>
      <c r="L99" s="51">
        <v>1249</v>
      </c>
    </row>
    <row r="100" spans="1:12" ht="12.75" customHeight="1">
      <c r="A100" s="27" t="s">
        <v>1411</v>
      </c>
      <c r="B100" s="14">
        <v>8435134837857</v>
      </c>
      <c r="C100" s="19" t="s">
        <v>1224</v>
      </c>
      <c r="D100" s="16" t="s">
        <v>1364</v>
      </c>
      <c r="E100" s="16" t="s">
        <v>1364</v>
      </c>
      <c r="F100" s="16" t="s">
        <v>1367</v>
      </c>
      <c r="G100" s="21">
        <v>1</v>
      </c>
      <c r="H100" s="19" t="s">
        <v>1412</v>
      </c>
      <c r="I100" s="17">
        <v>120</v>
      </c>
      <c r="J100" s="20">
        <v>280402.5</v>
      </c>
      <c r="K100" s="28" t="s">
        <v>574</v>
      </c>
      <c r="L100" s="51">
        <v>1367</v>
      </c>
    </row>
    <row r="101" spans="1:12" ht="12.75" customHeight="1">
      <c r="A101" s="27" t="s">
        <v>587</v>
      </c>
      <c r="B101" s="14">
        <v>8435134844978</v>
      </c>
      <c r="C101" s="19" t="s">
        <v>790</v>
      </c>
      <c r="D101" s="16" t="s">
        <v>1364</v>
      </c>
      <c r="E101" s="16" t="s">
        <v>1364</v>
      </c>
      <c r="F101" s="16" t="s">
        <v>1364</v>
      </c>
      <c r="G101" s="21">
        <v>1</v>
      </c>
      <c r="H101" s="19" t="s">
        <v>790</v>
      </c>
      <c r="I101" s="17">
        <v>400</v>
      </c>
      <c r="J101" s="20">
        <f>(1620*888*930)</f>
        <v>1337860800</v>
      </c>
      <c r="K101" s="28" t="s">
        <v>184</v>
      </c>
      <c r="L101" s="51">
        <v>6065</v>
      </c>
    </row>
    <row r="102" spans="1:12" ht="12.75" customHeight="1">
      <c r="A102" s="27" t="s">
        <v>588</v>
      </c>
      <c r="B102" s="14">
        <v>8435134844985</v>
      </c>
      <c r="C102" s="19" t="s">
        <v>791</v>
      </c>
      <c r="D102" s="16" t="s">
        <v>1364</v>
      </c>
      <c r="E102" s="16" t="s">
        <v>1364</v>
      </c>
      <c r="F102" s="16" t="s">
        <v>1364</v>
      </c>
      <c r="G102" s="21">
        <v>1</v>
      </c>
      <c r="H102" s="19" t="s">
        <v>791</v>
      </c>
      <c r="I102" s="17">
        <v>511</v>
      </c>
      <c r="J102" s="20">
        <f>(1610*960*1120)</f>
        <v>1731072000</v>
      </c>
      <c r="K102" s="28" t="s">
        <v>185</v>
      </c>
      <c r="L102" s="51">
        <v>6315</v>
      </c>
    </row>
    <row r="103" spans="1:12" ht="12.75" customHeight="1">
      <c r="A103" s="27" t="s">
        <v>1478</v>
      </c>
      <c r="B103" s="14">
        <v>8435134844886</v>
      </c>
      <c r="C103" s="19" t="s">
        <v>1479</v>
      </c>
      <c r="D103" s="16" t="s">
        <v>1364</v>
      </c>
      <c r="E103" s="16" t="s">
        <v>1364</v>
      </c>
      <c r="F103" s="16" t="s">
        <v>1364</v>
      </c>
      <c r="G103" s="21">
        <v>1</v>
      </c>
      <c r="H103" s="19" t="s">
        <v>1588</v>
      </c>
      <c r="I103" s="17">
        <v>215</v>
      </c>
      <c r="J103" s="20">
        <f>1310*543*730</f>
        <v>519270900</v>
      </c>
      <c r="K103" s="28" t="s">
        <v>180</v>
      </c>
      <c r="L103" s="51">
        <v>3998</v>
      </c>
    </row>
    <row r="104" spans="1:12" ht="12.75" customHeight="1">
      <c r="A104" s="27" t="s">
        <v>1475</v>
      </c>
      <c r="B104" s="14">
        <v>8435134844855</v>
      </c>
      <c r="C104" s="19" t="s">
        <v>1480</v>
      </c>
      <c r="D104" s="16" t="s">
        <v>1364</v>
      </c>
      <c r="E104" s="16" t="s">
        <v>1364</v>
      </c>
      <c r="F104" s="16" t="s">
        <v>1364</v>
      </c>
      <c r="G104" s="21">
        <v>1</v>
      </c>
      <c r="H104" s="19" t="s">
        <v>1589</v>
      </c>
      <c r="I104" s="17">
        <v>235</v>
      </c>
      <c r="J104" s="20">
        <f>1310*543*730</f>
        <v>519270900</v>
      </c>
      <c r="K104" s="28" t="s">
        <v>180</v>
      </c>
      <c r="L104" s="51">
        <v>4165</v>
      </c>
    </row>
    <row r="105" spans="1:12" ht="12.75" customHeight="1">
      <c r="A105" s="27" t="s">
        <v>1476</v>
      </c>
      <c r="B105" s="14">
        <v>8435134844862</v>
      </c>
      <c r="C105" s="19" t="s">
        <v>1481</v>
      </c>
      <c r="D105" s="16" t="s">
        <v>1364</v>
      </c>
      <c r="E105" s="16" t="s">
        <v>1364</v>
      </c>
      <c r="F105" s="16" t="s">
        <v>1364</v>
      </c>
      <c r="G105" s="21">
        <v>1</v>
      </c>
      <c r="H105" s="19" t="s">
        <v>1580</v>
      </c>
      <c r="I105" s="17">
        <v>326</v>
      </c>
      <c r="J105" s="20">
        <f>1340*670*794</f>
        <v>712853200</v>
      </c>
      <c r="K105" s="28" t="s">
        <v>181</v>
      </c>
      <c r="L105" s="51">
        <v>4424</v>
      </c>
    </row>
    <row r="106" spans="1:12" ht="12.75" customHeight="1">
      <c r="A106" s="27" t="s">
        <v>1477</v>
      </c>
      <c r="B106" s="14">
        <v>8435134844879</v>
      </c>
      <c r="C106" s="19" t="s">
        <v>1482</v>
      </c>
      <c r="D106" s="16" t="s">
        <v>1364</v>
      </c>
      <c r="E106" s="16" t="s">
        <v>1364</v>
      </c>
      <c r="F106" s="16" t="s">
        <v>1364</v>
      </c>
      <c r="G106" s="21">
        <v>1</v>
      </c>
      <c r="H106" s="19" t="s">
        <v>1581</v>
      </c>
      <c r="I106" s="17">
        <v>385</v>
      </c>
      <c r="J106" s="20">
        <f>1340*670*960</f>
        <v>861888000</v>
      </c>
      <c r="K106" s="28" t="s">
        <v>21</v>
      </c>
      <c r="L106" s="51">
        <v>5152</v>
      </c>
    </row>
    <row r="107" spans="1:12" ht="12.75" customHeight="1">
      <c r="A107" s="27" t="s">
        <v>1491</v>
      </c>
      <c r="B107" s="14">
        <v>8435134852454</v>
      </c>
      <c r="C107" s="19" t="s">
        <v>1583</v>
      </c>
      <c r="D107" s="16" t="s">
        <v>1364</v>
      </c>
      <c r="E107" s="16" t="s">
        <v>1364</v>
      </c>
      <c r="F107" s="16" t="s">
        <v>1364</v>
      </c>
      <c r="G107" s="21">
        <v>1</v>
      </c>
      <c r="H107" s="19" t="s">
        <v>1584</v>
      </c>
      <c r="I107" s="17">
        <v>580</v>
      </c>
      <c r="J107" s="20">
        <f>(1940*1150*1696)</f>
        <v>3783776000</v>
      </c>
      <c r="K107" s="28" t="s">
        <v>186</v>
      </c>
      <c r="L107" s="51">
        <v>10817</v>
      </c>
    </row>
    <row r="108" spans="1:12" ht="12.75" customHeight="1">
      <c r="A108" s="27" t="s">
        <v>1569</v>
      </c>
      <c r="B108" s="33">
        <v>8435134851938</v>
      </c>
      <c r="C108" s="18" t="s">
        <v>1570</v>
      </c>
      <c r="D108" s="10" t="s">
        <v>1364</v>
      </c>
      <c r="E108" s="10" t="s">
        <v>1364</v>
      </c>
      <c r="F108" s="10" t="s">
        <v>1364</v>
      </c>
      <c r="G108" s="9">
        <v>1</v>
      </c>
      <c r="H108" s="8" t="s">
        <v>1582</v>
      </c>
      <c r="I108" s="21">
        <v>385</v>
      </c>
      <c r="J108" s="21">
        <f>1500*782*1168</f>
        <v>1370064000</v>
      </c>
      <c r="K108" s="21" t="s">
        <v>1574</v>
      </c>
      <c r="L108" s="51">
        <v>4836</v>
      </c>
    </row>
    <row r="109" spans="1:12" ht="12.75" customHeight="1">
      <c r="A109" s="27" t="s">
        <v>1483</v>
      </c>
      <c r="B109" s="14">
        <v>8435134852409</v>
      </c>
      <c r="C109" s="19" t="s">
        <v>1487</v>
      </c>
      <c r="D109" s="16" t="s">
        <v>1364</v>
      </c>
      <c r="E109" s="16" t="s">
        <v>1364</v>
      </c>
      <c r="F109" s="16" t="s">
        <v>1364</v>
      </c>
      <c r="G109" s="21">
        <v>1</v>
      </c>
      <c r="H109" s="19" t="s">
        <v>1590</v>
      </c>
      <c r="I109" s="17">
        <v>255</v>
      </c>
      <c r="J109" s="20">
        <f>(1480*910*888)</f>
        <v>1195958400</v>
      </c>
      <c r="K109" s="28" t="s">
        <v>182</v>
      </c>
      <c r="L109" s="51">
        <v>4430</v>
      </c>
    </row>
    <row r="110" spans="1:12" ht="12.75" customHeight="1">
      <c r="A110" s="27" t="s">
        <v>1484</v>
      </c>
      <c r="B110" s="14">
        <v>8435134852416</v>
      </c>
      <c r="C110" s="19" t="s">
        <v>1488</v>
      </c>
      <c r="D110" s="16" t="s">
        <v>1364</v>
      </c>
      <c r="E110" s="16" t="s">
        <v>1364</v>
      </c>
      <c r="F110" s="16" t="s">
        <v>1364</v>
      </c>
      <c r="G110" s="21">
        <v>1</v>
      </c>
      <c r="H110" s="19" t="s">
        <v>1587</v>
      </c>
      <c r="I110" s="17">
        <v>275</v>
      </c>
      <c r="J110" s="20">
        <f>(1480*910*888)</f>
        <v>1195958400</v>
      </c>
      <c r="K110" s="28" t="s">
        <v>182</v>
      </c>
      <c r="L110" s="51">
        <v>4606</v>
      </c>
    </row>
    <row r="111" spans="1:12" ht="12.75" customHeight="1">
      <c r="A111" s="27" t="s">
        <v>1485</v>
      </c>
      <c r="B111" s="14">
        <v>8435134852423</v>
      </c>
      <c r="C111" s="19" t="s">
        <v>1489</v>
      </c>
      <c r="D111" s="16" t="s">
        <v>1364</v>
      </c>
      <c r="E111" s="16" t="s">
        <v>1364</v>
      </c>
      <c r="F111" s="16" t="s">
        <v>1364</v>
      </c>
      <c r="G111" s="21">
        <v>1</v>
      </c>
      <c r="H111" s="19" t="s">
        <v>1585</v>
      </c>
      <c r="I111" s="17">
        <v>366</v>
      </c>
      <c r="J111" s="20">
        <f>(1500*782*1138)</f>
        <v>1334874000</v>
      </c>
      <c r="K111" s="28" t="s">
        <v>183</v>
      </c>
      <c r="L111" s="51">
        <v>4877</v>
      </c>
    </row>
    <row r="112" spans="1:12" ht="12.75" customHeight="1">
      <c r="A112" s="27" t="s">
        <v>1486</v>
      </c>
      <c r="B112" s="14">
        <v>8435134852430</v>
      </c>
      <c r="C112" s="19" t="s">
        <v>1490</v>
      </c>
      <c r="D112" s="16" t="s">
        <v>1364</v>
      </c>
      <c r="E112" s="16" t="s">
        <v>1364</v>
      </c>
      <c r="F112" s="16" t="s">
        <v>1364</v>
      </c>
      <c r="G112" s="21">
        <v>1</v>
      </c>
      <c r="H112" s="19" t="s">
        <v>1586</v>
      </c>
      <c r="I112" s="17">
        <v>425</v>
      </c>
      <c r="J112" s="20">
        <f>(1520*782*1378)</f>
        <v>1637945920</v>
      </c>
      <c r="K112" s="28" t="s">
        <v>22</v>
      </c>
      <c r="L112" s="51">
        <v>5635</v>
      </c>
    </row>
    <row r="113" spans="1:12" ht="12.75" customHeight="1">
      <c r="A113" s="27" t="s">
        <v>1492</v>
      </c>
      <c r="B113" s="14">
        <v>8435134852461</v>
      </c>
      <c r="C113" s="19" t="s">
        <v>1341</v>
      </c>
      <c r="D113" s="16" t="s">
        <v>1364</v>
      </c>
      <c r="E113" s="16" t="s">
        <v>1364</v>
      </c>
      <c r="F113" s="16" t="s">
        <v>1364</v>
      </c>
      <c r="G113" s="21">
        <v>1</v>
      </c>
      <c r="H113" s="19" t="s">
        <v>1341</v>
      </c>
      <c r="I113" s="17" t="s">
        <v>177</v>
      </c>
      <c r="J113" s="20" t="s">
        <v>933</v>
      </c>
      <c r="K113" s="28" t="s">
        <v>933</v>
      </c>
      <c r="L113" s="51">
        <v>15843</v>
      </c>
    </row>
    <row r="114" spans="1:12" ht="12.75" customHeight="1">
      <c r="A114" s="27" t="s">
        <v>1493</v>
      </c>
      <c r="B114" s="14">
        <v>8435134852478</v>
      </c>
      <c r="C114" s="19" t="s">
        <v>1495</v>
      </c>
      <c r="D114" s="16" t="s">
        <v>1364</v>
      </c>
      <c r="E114" s="16" t="s">
        <v>1364</v>
      </c>
      <c r="F114" s="16" t="s">
        <v>1364</v>
      </c>
      <c r="G114" s="21">
        <v>1</v>
      </c>
      <c r="H114" s="19" t="s">
        <v>1342</v>
      </c>
      <c r="I114" s="17" t="s">
        <v>178</v>
      </c>
      <c r="J114" s="20" t="s">
        <v>933</v>
      </c>
      <c r="K114" s="28" t="s">
        <v>933</v>
      </c>
      <c r="L114" s="51">
        <v>16622</v>
      </c>
    </row>
    <row r="115" spans="1:12" ht="12.75" customHeight="1">
      <c r="A115" s="27" t="s">
        <v>1494</v>
      </c>
      <c r="B115" s="14">
        <v>8435134852485</v>
      </c>
      <c r="C115" s="19" t="s">
        <v>1343</v>
      </c>
      <c r="D115" s="16" t="s">
        <v>1364</v>
      </c>
      <c r="E115" s="16" t="s">
        <v>1364</v>
      </c>
      <c r="F115" s="16" t="s">
        <v>1364</v>
      </c>
      <c r="G115" s="21">
        <v>1</v>
      </c>
      <c r="H115" s="19" t="s">
        <v>1343</v>
      </c>
      <c r="I115" s="17" t="s">
        <v>179</v>
      </c>
      <c r="J115" s="20" t="s">
        <v>933</v>
      </c>
      <c r="K115" s="28" t="s">
        <v>933</v>
      </c>
      <c r="L115" s="51">
        <v>19946</v>
      </c>
    </row>
    <row r="116" spans="1:12" ht="12.75" customHeight="1">
      <c r="A116" s="27" t="s">
        <v>1496</v>
      </c>
      <c r="B116" s="14">
        <v>8435134852447</v>
      </c>
      <c r="C116" s="19" t="s">
        <v>1497</v>
      </c>
      <c r="D116" s="16" t="s">
        <v>1364</v>
      </c>
      <c r="E116" s="16" t="s">
        <v>1364</v>
      </c>
      <c r="F116" s="16" t="s">
        <v>1364</v>
      </c>
      <c r="G116" s="21">
        <v>1</v>
      </c>
      <c r="H116" s="19" t="s">
        <v>1591</v>
      </c>
      <c r="I116" s="17">
        <v>425</v>
      </c>
      <c r="J116" s="20" t="s">
        <v>933</v>
      </c>
      <c r="K116" s="28" t="s">
        <v>933</v>
      </c>
      <c r="L116" s="51">
        <v>5379</v>
      </c>
    </row>
    <row r="117" spans="1:12" ht="12.75" customHeight="1">
      <c r="A117" s="27" t="s">
        <v>1578</v>
      </c>
      <c r="B117" s="14">
        <v>8435134852492</v>
      </c>
      <c r="C117" s="19" t="s">
        <v>1498</v>
      </c>
      <c r="D117" s="16" t="s">
        <v>1364</v>
      </c>
      <c r="E117" s="16" t="s">
        <v>1364</v>
      </c>
      <c r="F117" s="16" t="s">
        <v>1364</v>
      </c>
      <c r="G117" s="21">
        <v>1</v>
      </c>
      <c r="H117" s="19" t="s">
        <v>1591</v>
      </c>
      <c r="I117" s="17">
        <v>650</v>
      </c>
      <c r="J117" s="20" t="s">
        <v>933</v>
      </c>
      <c r="K117" s="28" t="s">
        <v>933</v>
      </c>
      <c r="L117" s="51">
        <v>6157</v>
      </c>
    </row>
    <row r="118" spans="1:12" ht="12.75" customHeight="1">
      <c r="A118" s="27" t="s">
        <v>1499</v>
      </c>
      <c r="B118" s="14">
        <v>8435134852508</v>
      </c>
      <c r="C118" s="19" t="s">
        <v>1501</v>
      </c>
      <c r="D118" s="16" t="s">
        <v>1364</v>
      </c>
      <c r="E118" s="16" t="s">
        <v>1364</v>
      </c>
      <c r="F118" s="16" t="s">
        <v>1364</v>
      </c>
      <c r="G118" s="21">
        <v>1</v>
      </c>
      <c r="H118" s="19" t="s">
        <v>1591</v>
      </c>
      <c r="I118" s="17">
        <v>425</v>
      </c>
      <c r="J118" s="20" t="s">
        <v>933</v>
      </c>
      <c r="K118" s="28" t="s">
        <v>933</v>
      </c>
      <c r="L118" s="51">
        <v>5522</v>
      </c>
    </row>
    <row r="119" spans="1:12" ht="12.75" customHeight="1">
      <c r="A119" s="27" t="s">
        <v>1500</v>
      </c>
      <c r="B119" s="14">
        <v>8435134852515</v>
      </c>
      <c r="C119" s="19" t="s">
        <v>1502</v>
      </c>
      <c r="D119" s="16" t="s">
        <v>1364</v>
      </c>
      <c r="E119" s="16" t="s">
        <v>1364</v>
      </c>
      <c r="F119" s="16" t="s">
        <v>1364</v>
      </c>
      <c r="G119" s="21">
        <v>1</v>
      </c>
      <c r="H119" s="19" t="s">
        <v>1591</v>
      </c>
      <c r="I119" s="17">
        <v>650</v>
      </c>
      <c r="J119" s="20" t="s">
        <v>933</v>
      </c>
      <c r="K119" s="28" t="s">
        <v>933</v>
      </c>
      <c r="L119" s="51">
        <v>5915</v>
      </c>
    </row>
    <row r="120" spans="1:12" ht="12.75" customHeight="1">
      <c r="A120" s="27" t="s">
        <v>1503</v>
      </c>
      <c r="B120" s="14">
        <v>8435134852522</v>
      </c>
      <c r="C120" s="19" t="s">
        <v>1505</v>
      </c>
      <c r="D120" s="16" t="s">
        <v>1364</v>
      </c>
      <c r="E120" s="16" t="s">
        <v>1364</v>
      </c>
      <c r="F120" s="16" t="s">
        <v>1364</v>
      </c>
      <c r="G120" s="21">
        <v>1</v>
      </c>
      <c r="H120" s="19" t="s">
        <v>1591</v>
      </c>
      <c r="I120" s="17">
        <v>425</v>
      </c>
      <c r="J120" s="20" t="s">
        <v>933</v>
      </c>
      <c r="K120" s="28" t="s">
        <v>933</v>
      </c>
      <c r="L120" s="51">
        <v>5531</v>
      </c>
    </row>
    <row r="121" spans="1:12" ht="12.75" customHeight="1">
      <c r="A121" s="27" t="s">
        <v>1504</v>
      </c>
      <c r="B121" s="14">
        <v>8435134852539</v>
      </c>
      <c r="C121" s="19" t="s">
        <v>1506</v>
      </c>
      <c r="D121" s="16" t="s">
        <v>1364</v>
      </c>
      <c r="E121" s="16" t="s">
        <v>1364</v>
      </c>
      <c r="F121" s="16" t="s">
        <v>1364</v>
      </c>
      <c r="G121" s="21">
        <v>1</v>
      </c>
      <c r="H121" s="19" t="s">
        <v>1591</v>
      </c>
      <c r="I121" s="17">
        <v>450</v>
      </c>
      <c r="J121" s="20" t="s">
        <v>933</v>
      </c>
      <c r="K121" s="28" t="s">
        <v>933</v>
      </c>
      <c r="L121" s="51">
        <v>5919</v>
      </c>
    </row>
    <row r="122" spans="1:12" ht="12.75" customHeight="1">
      <c r="A122" s="27" t="s">
        <v>1568</v>
      </c>
      <c r="B122" s="32">
        <v>8435134852362</v>
      </c>
      <c r="C122" s="18" t="s">
        <v>1571</v>
      </c>
      <c r="D122" s="10" t="s">
        <v>1364</v>
      </c>
      <c r="E122" s="10" t="s">
        <v>1364</v>
      </c>
      <c r="F122" s="10" t="s">
        <v>1364</v>
      </c>
      <c r="G122" s="9">
        <v>1</v>
      </c>
      <c r="H122" s="8" t="s">
        <v>1573</v>
      </c>
      <c r="I122" s="21"/>
      <c r="J122" s="21"/>
      <c r="K122" s="21"/>
      <c r="L122" s="51">
        <v>5262</v>
      </c>
    </row>
    <row r="123" spans="1:12" ht="12.75" customHeight="1">
      <c r="A123" s="27" t="s">
        <v>1606</v>
      </c>
      <c r="B123" s="18">
        <v>8435134852881</v>
      </c>
      <c r="C123" s="18" t="s">
        <v>1608</v>
      </c>
      <c r="D123" s="10" t="s">
        <v>1364</v>
      </c>
      <c r="E123" s="10" t="s">
        <v>1364</v>
      </c>
      <c r="F123" s="10" t="s">
        <v>1364</v>
      </c>
      <c r="G123" s="9">
        <v>1</v>
      </c>
      <c r="H123" s="8" t="s">
        <v>1631</v>
      </c>
      <c r="I123" s="10" t="s">
        <v>1364</v>
      </c>
      <c r="J123" s="10" t="s">
        <v>1364</v>
      </c>
      <c r="K123" s="10" t="s">
        <v>1364</v>
      </c>
      <c r="L123" s="51">
        <v>524</v>
      </c>
    </row>
    <row r="124" spans="1:12" ht="12.75" customHeight="1">
      <c r="A124" s="27" t="s">
        <v>1607</v>
      </c>
      <c r="B124" s="18">
        <v>8435134852898</v>
      </c>
      <c r="C124" s="15" t="s">
        <v>1609</v>
      </c>
      <c r="D124" s="10" t="s">
        <v>1364</v>
      </c>
      <c r="E124" s="10" t="s">
        <v>1364</v>
      </c>
      <c r="F124" s="10" t="s">
        <v>1364</v>
      </c>
      <c r="G124" s="9">
        <v>1</v>
      </c>
      <c r="H124" s="8" t="s">
        <v>1631</v>
      </c>
      <c r="I124" s="10" t="s">
        <v>1364</v>
      </c>
      <c r="J124" s="10" t="s">
        <v>1364</v>
      </c>
      <c r="K124" s="10" t="s">
        <v>1364</v>
      </c>
      <c r="L124" s="51">
        <v>563</v>
      </c>
    </row>
    <row r="125" spans="1:12" ht="12.75" customHeight="1">
      <c r="A125" s="27" t="s">
        <v>1619</v>
      </c>
      <c r="B125" s="18">
        <v>8435134852973</v>
      </c>
      <c r="C125" s="15" t="s">
        <v>1620</v>
      </c>
      <c r="D125" s="10" t="s">
        <v>1364</v>
      </c>
      <c r="E125" s="10" t="s">
        <v>1364</v>
      </c>
      <c r="F125" s="10" t="s">
        <v>1364</v>
      </c>
      <c r="G125" s="9">
        <v>1</v>
      </c>
      <c r="H125" s="8" t="s">
        <v>1620</v>
      </c>
      <c r="I125" s="10" t="s">
        <v>1364</v>
      </c>
      <c r="J125" s="10" t="s">
        <v>1364</v>
      </c>
      <c r="K125" s="10" t="s">
        <v>1364</v>
      </c>
      <c r="L125" s="51">
        <v>23123</v>
      </c>
    </row>
    <row r="126" spans="1:12" ht="12.75" customHeight="1">
      <c r="A126" s="27" t="s">
        <v>1822</v>
      </c>
      <c r="B126" s="18">
        <v>8435134852874</v>
      </c>
      <c r="C126" s="15" t="s">
        <v>1593</v>
      </c>
      <c r="D126" s="10" t="s">
        <v>1364</v>
      </c>
      <c r="E126" s="10" t="s">
        <v>1364</v>
      </c>
      <c r="F126" s="10" t="s">
        <v>1364</v>
      </c>
      <c r="G126" s="9">
        <v>1</v>
      </c>
      <c r="H126" s="19" t="s">
        <v>1630</v>
      </c>
      <c r="I126" s="10" t="s">
        <v>1364</v>
      </c>
      <c r="J126" s="10" t="s">
        <v>1364</v>
      </c>
      <c r="K126" s="10" t="s">
        <v>1364</v>
      </c>
      <c r="L126" s="51">
        <v>4371</v>
      </c>
    </row>
    <row r="127" spans="1:12" ht="12.75" customHeight="1">
      <c r="A127" s="27" t="s">
        <v>1823</v>
      </c>
      <c r="B127" s="18">
        <v>8435134852980</v>
      </c>
      <c r="C127" s="18" t="s">
        <v>1594</v>
      </c>
      <c r="D127" s="10" t="s">
        <v>1364</v>
      </c>
      <c r="E127" s="10" t="s">
        <v>1364</v>
      </c>
      <c r="F127" s="10" t="s">
        <v>1364</v>
      </c>
      <c r="G127" s="9">
        <v>1</v>
      </c>
      <c r="H127" s="19" t="s">
        <v>1630</v>
      </c>
      <c r="I127" s="10" t="s">
        <v>1364</v>
      </c>
      <c r="J127" s="10" t="s">
        <v>1364</v>
      </c>
      <c r="K127" s="10" t="s">
        <v>1364</v>
      </c>
      <c r="L127" s="51">
        <v>4695</v>
      </c>
    </row>
    <row r="128" spans="1:12" ht="12.75" customHeight="1">
      <c r="A128" s="27" t="s">
        <v>1826</v>
      </c>
      <c r="B128" s="18">
        <v>8435134854786</v>
      </c>
      <c r="C128" s="35" t="s">
        <v>1827</v>
      </c>
      <c r="D128" s="35" t="s">
        <v>1364</v>
      </c>
      <c r="E128" s="35" t="s">
        <v>1364</v>
      </c>
      <c r="F128" s="35" t="s">
        <v>1364</v>
      </c>
      <c r="G128" s="35">
        <v>1</v>
      </c>
      <c r="H128" s="35" t="s">
        <v>1630</v>
      </c>
      <c r="I128" s="35" t="s">
        <v>1364</v>
      </c>
      <c r="J128" s="35" t="s">
        <v>1364</v>
      </c>
      <c r="K128" s="35" t="s">
        <v>1364</v>
      </c>
      <c r="L128" s="51">
        <v>5012</v>
      </c>
    </row>
    <row r="129" spans="1:12" ht="12.75" customHeight="1">
      <c r="A129" s="18" t="s">
        <v>1838</v>
      </c>
      <c r="B129" s="18">
        <v>8435134854793</v>
      </c>
      <c r="C129" s="18" t="s">
        <v>1839</v>
      </c>
      <c r="D129" s="35" t="s">
        <v>1364</v>
      </c>
      <c r="E129" s="35" t="s">
        <v>1364</v>
      </c>
      <c r="F129" s="35" t="s">
        <v>1364</v>
      </c>
      <c r="G129" s="35">
        <v>1</v>
      </c>
      <c r="H129" s="18" t="s">
        <v>1839</v>
      </c>
      <c r="I129" s="35" t="s">
        <v>1364</v>
      </c>
      <c r="J129" s="35" t="s">
        <v>1364</v>
      </c>
      <c r="K129" s="35" t="s">
        <v>1364</v>
      </c>
      <c r="L129" s="51">
        <v>48278</v>
      </c>
    </row>
    <row r="130" spans="1:12" ht="12.75" customHeight="1">
      <c r="A130" s="27" t="s">
        <v>901</v>
      </c>
      <c r="B130" s="14">
        <v>8435134845845</v>
      </c>
      <c r="C130" s="19" t="s">
        <v>900</v>
      </c>
      <c r="D130" s="16" t="s">
        <v>1364</v>
      </c>
      <c r="E130" s="16" t="s">
        <v>1364</v>
      </c>
      <c r="F130" s="16" t="s">
        <v>1364</v>
      </c>
      <c r="G130" s="21">
        <v>1</v>
      </c>
      <c r="H130" s="19" t="s">
        <v>904</v>
      </c>
      <c r="I130" s="17">
        <v>6.5</v>
      </c>
      <c r="J130" s="20"/>
      <c r="K130" s="28"/>
      <c r="L130" s="51">
        <v>181</v>
      </c>
    </row>
    <row r="131" spans="1:12" ht="12.75" customHeight="1">
      <c r="A131" s="27" t="s">
        <v>902</v>
      </c>
      <c r="B131" s="14">
        <v>8435134845852</v>
      </c>
      <c r="C131" s="19" t="s">
        <v>903</v>
      </c>
      <c r="D131" s="16" t="s">
        <v>1364</v>
      </c>
      <c r="E131" s="16" t="s">
        <v>1364</v>
      </c>
      <c r="F131" s="16" t="s">
        <v>1364</v>
      </c>
      <c r="G131" s="21">
        <v>1</v>
      </c>
      <c r="H131" s="19" t="s">
        <v>904</v>
      </c>
      <c r="I131" s="17">
        <v>6.5</v>
      </c>
      <c r="J131" s="20"/>
      <c r="K131" s="28"/>
      <c r="L131" s="51">
        <v>181</v>
      </c>
    </row>
    <row r="132" spans="1:12" ht="12.75" customHeight="1">
      <c r="A132" s="27" t="s">
        <v>701</v>
      </c>
      <c r="B132" s="14">
        <v>8435134838687</v>
      </c>
      <c r="C132" s="19" t="s">
        <v>702</v>
      </c>
      <c r="D132" s="16" t="s">
        <v>1368</v>
      </c>
      <c r="E132" s="16" t="s">
        <v>1368</v>
      </c>
      <c r="F132" s="16" t="s">
        <v>1364</v>
      </c>
      <c r="G132" s="21">
        <v>1</v>
      </c>
      <c r="H132" s="19" t="s">
        <v>760</v>
      </c>
      <c r="I132" s="17">
        <v>132</v>
      </c>
      <c r="J132" s="20"/>
      <c r="K132" s="28"/>
      <c r="L132" s="51">
        <v>2219</v>
      </c>
    </row>
    <row r="133" spans="1:12" ht="12.75" customHeight="1">
      <c r="A133" s="27" t="s">
        <v>1</v>
      </c>
      <c r="B133" s="14">
        <v>8435134838663</v>
      </c>
      <c r="C133" s="19" t="s">
        <v>1842</v>
      </c>
      <c r="D133" s="16" t="s">
        <v>1368</v>
      </c>
      <c r="E133" s="16" t="s">
        <v>1368</v>
      </c>
      <c r="F133" s="16" t="s">
        <v>1364</v>
      </c>
      <c r="G133" s="21">
        <v>1</v>
      </c>
      <c r="H133" s="19" t="s">
        <v>760</v>
      </c>
      <c r="I133" s="17">
        <v>130</v>
      </c>
      <c r="J133" s="20"/>
      <c r="K133" s="28"/>
      <c r="L133" s="51">
        <v>2048</v>
      </c>
    </row>
    <row r="134" spans="1:12" ht="12.75" customHeight="1">
      <c r="A134" s="18" t="s">
        <v>1840</v>
      </c>
      <c r="B134" s="18">
        <v>8435134854779</v>
      </c>
      <c r="C134" s="18" t="s">
        <v>1841</v>
      </c>
      <c r="D134" s="35" t="s">
        <v>1364</v>
      </c>
      <c r="E134" s="35" t="s">
        <v>1364</v>
      </c>
      <c r="F134" s="35" t="s">
        <v>1364</v>
      </c>
      <c r="G134" s="35">
        <v>1</v>
      </c>
      <c r="H134" s="18" t="s">
        <v>1841</v>
      </c>
      <c r="I134" s="35" t="s">
        <v>1364</v>
      </c>
      <c r="J134" s="35" t="s">
        <v>1364</v>
      </c>
      <c r="K134" s="35" t="s">
        <v>1364</v>
      </c>
      <c r="L134" s="51">
        <v>2180</v>
      </c>
    </row>
    <row r="135" spans="1:12" ht="12.75" customHeight="1">
      <c r="A135" s="27" t="s">
        <v>369</v>
      </c>
      <c r="B135" s="14">
        <v>8435134835457</v>
      </c>
      <c r="C135" s="19" t="s">
        <v>370</v>
      </c>
      <c r="D135" s="16" t="s">
        <v>1364</v>
      </c>
      <c r="E135" s="16" t="s">
        <v>1364</v>
      </c>
      <c r="F135" s="16" t="s">
        <v>1364</v>
      </c>
      <c r="G135" s="21">
        <v>1</v>
      </c>
      <c r="H135" s="19" t="s">
        <v>759</v>
      </c>
      <c r="I135" s="17">
        <v>43</v>
      </c>
      <c r="J135" s="20"/>
      <c r="K135" s="28"/>
      <c r="L135" s="51">
        <v>582</v>
      </c>
    </row>
    <row r="136" spans="1:12" ht="12.75" customHeight="1">
      <c r="A136" s="27" t="s">
        <v>247</v>
      </c>
      <c r="B136" s="14">
        <v>8435134819471</v>
      </c>
      <c r="C136" s="19" t="s">
        <v>39</v>
      </c>
      <c r="D136" s="16" t="s">
        <v>1364</v>
      </c>
      <c r="E136" s="16" t="s">
        <v>1364</v>
      </c>
      <c r="F136" s="16" t="s">
        <v>1367</v>
      </c>
      <c r="G136" s="21">
        <v>1</v>
      </c>
      <c r="H136" s="19" t="s">
        <v>481</v>
      </c>
      <c r="I136" s="17">
        <v>54</v>
      </c>
      <c r="J136" s="20">
        <v>252158.07</v>
      </c>
      <c r="K136" s="28" t="s">
        <v>192</v>
      </c>
      <c r="L136" s="51">
        <v>541</v>
      </c>
    </row>
    <row r="137" spans="1:12" ht="12.75" customHeight="1">
      <c r="A137" s="27" t="s">
        <v>248</v>
      </c>
      <c r="B137" s="14">
        <v>8435134819488</v>
      </c>
      <c r="C137" s="19" t="s">
        <v>40</v>
      </c>
      <c r="D137" s="16" t="s">
        <v>1364</v>
      </c>
      <c r="E137" s="16" t="s">
        <v>1364</v>
      </c>
      <c r="F137" s="16" t="s">
        <v>1367</v>
      </c>
      <c r="G137" s="21">
        <v>1</v>
      </c>
      <c r="H137" s="19" t="s">
        <v>481</v>
      </c>
      <c r="I137" s="17">
        <v>65</v>
      </c>
      <c r="J137" s="20">
        <v>346675.15</v>
      </c>
      <c r="K137" s="28" t="s">
        <v>193</v>
      </c>
      <c r="L137" s="51">
        <v>570</v>
      </c>
    </row>
    <row r="138" spans="1:12" ht="12.75" customHeight="1">
      <c r="A138" s="27" t="s">
        <v>249</v>
      </c>
      <c r="B138" s="14">
        <v>8435134819495</v>
      </c>
      <c r="C138" s="19" t="s">
        <v>41</v>
      </c>
      <c r="D138" s="16" t="s">
        <v>1364</v>
      </c>
      <c r="E138" s="16" t="s">
        <v>1364</v>
      </c>
      <c r="F138" s="16" t="s">
        <v>1367</v>
      </c>
      <c r="G138" s="21">
        <v>1</v>
      </c>
      <c r="H138" s="19" t="s">
        <v>481</v>
      </c>
      <c r="I138" s="17">
        <v>80</v>
      </c>
      <c r="J138" s="20">
        <v>447943.45</v>
      </c>
      <c r="K138" s="28" t="s">
        <v>194</v>
      </c>
      <c r="L138" s="51">
        <v>602</v>
      </c>
    </row>
    <row r="139" spans="1:12" ht="12.75" customHeight="1">
      <c r="A139" s="27" t="s">
        <v>250</v>
      </c>
      <c r="B139" s="14">
        <v>8435134819501</v>
      </c>
      <c r="C139" s="19" t="s">
        <v>42</v>
      </c>
      <c r="D139" s="16" t="s">
        <v>1364</v>
      </c>
      <c r="E139" s="16" t="s">
        <v>1364</v>
      </c>
      <c r="F139" s="16" t="s">
        <v>1367</v>
      </c>
      <c r="G139" s="21">
        <v>1</v>
      </c>
      <c r="H139" s="19" t="s">
        <v>481</v>
      </c>
      <c r="I139" s="17">
        <v>91</v>
      </c>
      <c r="J139" s="20">
        <v>549211.75</v>
      </c>
      <c r="K139" s="28" t="s">
        <v>195</v>
      </c>
      <c r="L139" s="51">
        <v>647</v>
      </c>
    </row>
    <row r="140" spans="1:12" ht="12.75" customHeight="1">
      <c r="A140" s="27" t="s">
        <v>246</v>
      </c>
      <c r="B140" s="14">
        <v>8435134819549</v>
      </c>
      <c r="C140" s="19" t="s">
        <v>38</v>
      </c>
      <c r="D140" s="16" t="s">
        <v>1364</v>
      </c>
      <c r="E140" s="16" t="s">
        <v>1364</v>
      </c>
      <c r="F140" s="16" t="s">
        <v>1367</v>
      </c>
      <c r="G140" s="21">
        <v>1</v>
      </c>
      <c r="H140" s="19" t="s">
        <v>481</v>
      </c>
      <c r="I140" s="17">
        <v>54</v>
      </c>
      <c r="J140" s="20">
        <v>252158.07</v>
      </c>
      <c r="K140" s="28" t="s">
        <v>192</v>
      </c>
      <c r="L140" s="51">
        <v>551</v>
      </c>
    </row>
    <row r="141" spans="1:12" ht="12.75" customHeight="1">
      <c r="A141" s="27" t="s">
        <v>126</v>
      </c>
      <c r="B141" s="14">
        <v>8435134833439</v>
      </c>
      <c r="C141" s="19" t="s">
        <v>128</v>
      </c>
      <c r="D141" s="16" t="s">
        <v>1364</v>
      </c>
      <c r="E141" s="16" t="s">
        <v>1364</v>
      </c>
      <c r="F141" s="16" t="s">
        <v>1367</v>
      </c>
      <c r="G141" s="21">
        <v>1</v>
      </c>
      <c r="H141" s="19" t="s">
        <v>780</v>
      </c>
      <c r="I141" s="17"/>
      <c r="J141" s="20"/>
      <c r="K141" s="28"/>
      <c r="L141" s="51">
        <v>1075</v>
      </c>
    </row>
    <row r="142" spans="1:12" ht="12.75" customHeight="1">
      <c r="A142" s="27" t="s">
        <v>127</v>
      </c>
      <c r="B142" s="14">
        <v>8435134833446</v>
      </c>
      <c r="C142" s="19" t="s">
        <v>129</v>
      </c>
      <c r="D142" s="16" t="s">
        <v>1364</v>
      </c>
      <c r="E142" s="16" t="s">
        <v>1364</v>
      </c>
      <c r="F142" s="16" t="s">
        <v>1367</v>
      </c>
      <c r="G142" s="21">
        <v>1</v>
      </c>
      <c r="H142" s="19" t="s">
        <v>780</v>
      </c>
      <c r="I142" s="17"/>
      <c r="J142" s="20"/>
      <c r="K142" s="28"/>
      <c r="L142" s="51">
        <v>1611</v>
      </c>
    </row>
    <row r="143" spans="1:12" ht="12.75" customHeight="1">
      <c r="A143" s="27" t="s">
        <v>772</v>
      </c>
      <c r="B143" s="14">
        <v>8435134837024</v>
      </c>
      <c r="C143" s="19" t="s">
        <v>775</v>
      </c>
      <c r="D143" s="16" t="s">
        <v>1364</v>
      </c>
      <c r="E143" s="16" t="s">
        <v>1364</v>
      </c>
      <c r="F143" s="16" t="s">
        <v>1364</v>
      </c>
      <c r="G143" s="21">
        <v>1</v>
      </c>
      <c r="H143" s="19" t="s">
        <v>481</v>
      </c>
      <c r="I143" s="17">
        <v>150</v>
      </c>
      <c r="J143" s="20"/>
      <c r="K143" s="28"/>
      <c r="L143" s="51">
        <v>1277</v>
      </c>
    </row>
    <row r="144" spans="1:12" ht="12.75" customHeight="1">
      <c r="A144" s="27" t="s">
        <v>773</v>
      </c>
      <c r="B144" s="14">
        <v>8435134837031</v>
      </c>
      <c r="C144" s="19" t="s">
        <v>776</v>
      </c>
      <c r="D144" s="16" t="s">
        <v>1364</v>
      </c>
      <c r="E144" s="16" t="s">
        <v>1364</v>
      </c>
      <c r="F144" s="16" t="s">
        <v>1364</v>
      </c>
      <c r="G144" s="21">
        <v>1</v>
      </c>
      <c r="H144" s="19" t="s">
        <v>481</v>
      </c>
      <c r="I144" s="17"/>
      <c r="J144" s="20"/>
      <c r="K144" s="28"/>
      <c r="L144" s="51">
        <v>1661</v>
      </c>
    </row>
    <row r="145" spans="1:215" ht="12.75" customHeight="1">
      <c r="A145" s="27" t="s">
        <v>774</v>
      </c>
      <c r="B145" s="14">
        <v>8435134837048</v>
      </c>
      <c r="C145" s="19" t="s">
        <v>777</v>
      </c>
      <c r="D145" s="16" t="s">
        <v>1364</v>
      </c>
      <c r="E145" s="16" t="s">
        <v>1364</v>
      </c>
      <c r="F145" s="16" t="s">
        <v>1364</v>
      </c>
      <c r="G145" s="21">
        <v>1</v>
      </c>
      <c r="H145" s="19" t="s">
        <v>481</v>
      </c>
      <c r="I145" s="17"/>
      <c r="J145" s="20"/>
      <c r="K145" s="28"/>
      <c r="L145" s="51">
        <v>2043</v>
      </c>
    </row>
    <row r="146" spans="1:215" ht="12.75" customHeight="1">
      <c r="A146" s="27" t="s">
        <v>781</v>
      </c>
      <c r="B146" s="14">
        <v>8435134837055</v>
      </c>
      <c r="C146" s="19" t="s">
        <v>784</v>
      </c>
      <c r="D146" s="16" t="s">
        <v>1364</v>
      </c>
      <c r="E146" s="16" t="s">
        <v>1364</v>
      </c>
      <c r="F146" s="16" t="s">
        <v>1364</v>
      </c>
      <c r="G146" s="21">
        <v>1</v>
      </c>
      <c r="H146" s="19" t="s">
        <v>780</v>
      </c>
      <c r="I146" s="17">
        <v>150</v>
      </c>
      <c r="J146" s="20"/>
      <c r="K146" s="28"/>
      <c r="L146" s="51">
        <v>1881</v>
      </c>
    </row>
    <row r="147" spans="1:215" ht="12.75" customHeight="1">
      <c r="A147" s="27" t="s">
        <v>782</v>
      </c>
      <c r="B147" s="14">
        <v>8435134837062</v>
      </c>
      <c r="C147" s="19" t="s">
        <v>785</v>
      </c>
      <c r="D147" s="16" t="s">
        <v>1364</v>
      </c>
      <c r="E147" s="16" t="s">
        <v>1364</v>
      </c>
      <c r="F147" s="16" t="s">
        <v>1364</v>
      </c>
      <c r="G147" s="21">
        <v>1</v>
      </c>
      <c r="H147" s="19" t="s">
        <v>780</v>
      </c>
      <c r="I147" s="17"/>
      <c r="J147" s="20"/>
      <c r="K147" s="28"/>
      <c r="L147" s="51">
        <v>2102</v>
      </c>
    </row>
    <row r="148" spans="1:215" ht="12.75" customHeight="1">
      <c r="A148" s="27" t="s">
        <v>783</v>
      </c>
      <c r="B148" s="14">
        <v>8435134837079</v>
      </c>
      <c r="C148" s="19" t="s">
        <v>786</v>
      </c>
      <c r="D148" s="16" t="s">
        <v>1364</v>
      </c>
      <c r="E148" s="16" t="s">
        <v>1364</v>
      </c>
      <c r="F148" s="16" t="s">
        <v>1364</v>
      </c>
      <c r="G148" s="21">
        <v>1</v>
      </c>
      <c r="H148" s="19" t="s">
        <v>780</v>
      </c>
      <c r="I148" s="17"/>
      <c r="J148" s="20"/>
      <c r="K148" s="28"/>
      <c r="L148" s="51">
        <v>2400</v>
      </c>
    </row>
    <row r="149" spans="1:215" ht="12.75" customHeight="1">
      <c r="A149" s="27" t="s">
        <v>356</v>
      </c>
      <c r="B149" s="14">
        <v>8435134844602</v>
      </c>
      <c r="C149" s="19" t="s">
        <v>601</v>
      </c>
      <c r="D149" s="16" t="s">
        <v>1364</v>
      </c>
      <c r="E149" s="16" t="s">
        <v>1364</v>
      </c>
      <c r="F149" s="16" t="s">
        <v>1364</v>
      </c>
      <c r="G149" s="21">
        <v>1</v>
      </c>
      <c r="H149" s="19" t="s">
        <v>604</v>
      </c>
      <c r="I149" s="17"/>
      <c r="J149" s="20"/>
      <c r="K149" s="28"/>
      <c r="L149" s="51">
        <v>2335</v>
      </c>
    </row>
    <row r="150" spans="1:215" ht="12.75" customHeight="1">
      <c r="A150" s="27" t="s">
        <v>357</v>
      </c>
      <c r="B150" s="14">
        <v>8435134844619</v>
      </c>
      <c r="C150" s="19" t="s">
        <v>602</v>
      </c>
      <c r="D150" s="16" t="s">
        <v>1364</v>
      </c>
      <c r="E150" s="16" t="s">
        <v>1364</v>
      </c>
      <c r="F150" s="16" t="s">
        <v>1364</v>
      </c>
      <c r="G150" s="21">
        <v>1</v>
      </c>
      <c r="H150" s="19" t="s">
        <v>604</v>
      </c>
      <c r="I150" s="17"/>
      <c r="J150" s="20"/>
      <c r="K150" s="28"/>
      <c r="L150" s="51">
        <v>2555</v>
      </c>
    </row>
    <row r="151" spans="1:215" ht="12.75" customHeight="1">
      <c r="A151" s="27" t="s">
        <v>358</v>
      </c>
      <c r="B151" s="14">
        <v>8435134844626</v>
      </c>
      <c r="C151" s="19" t="s">
        <v>603</v>
      </c>
      <c r="D151" s="16" t="s">
        <v>1364</v>
      </c>
      <c r="E151" s="16" t="s">
        <v>1364</v>
      </c>
      <c r="F151" s="16" t="s">
        <v>1364</v>
      </c>
      <c r="G151" s="21">
        <v>1</v>
      </c>
      <c r="H151" s="19" t="s">
        <v>604</v>
      </c>
      <c r="I151" s="17"/>
      <c r="J151" s="20"/>
      <c r="K151" s="28"/>
      <c r="L151" s="51">
        <v>2853</v>
      </c>
    </row>
    <row r="152" spans="1:215" ht="12.75" customHeight="1">
      <c r="A152" s="27" t="s">
        <v>973</v>
      </c>
      <c r="B152" s="14">
        <v>8435134847429</v>
      </c>
      <c r="C152" s="19" t="s">
        <v>974</v>
      </c>
      <c r="D152" s="16" t="s">
        <v>1364</v>
      </c>
      <c r="E152" s="16" t="s">
        <v>1364</v>
      </c>
      <c r="F152" s="16" t="s">
        <v>1364</v>
      </c>
      <c r="G152" s="21">
        <v>1</v>
      </c>
      <c r="H152" s="19" t="s">
        <v>975</v>
      </c>
      <c r="I152" s="17"/>
      <c r="J152" s="20"/>
      <c r="K152" s="28"/>
      <c r="L152" s="51">
        <v>437</v>
      </c>
    </row>
    <row r="153" spans="1:215" ht="12.75" customHeight="1">
      <c r="A153" s="27" t="s">
        <v>976</v>
      </c>
      <c r="B153" s="14">
        <v>8435134847450</v>
      </c>
      <c r="C153" s="19" t="s">
        <v>977</v>
      </c>
      <c r="D153" s="16" t="s">
        <v>1364</v>
      </c>
      <c r="E153" s="16" t="s">
        <v>1364</v>
      </c>
      <c r="F153" s="16" t="s">
        <v>1367</v>
      </c>
      <c r="G153" s="21">
        <v>1</v>
      </c>
      <c r="H153" s="19" t="s">
        <v>975</v>
      </c>
      <c r="I153" s="17">
        <v>96</v>
      </c>
      <c r="J153" s="20">
        <f>1875*710*626</f>
        <v>833362500</v>
      </c>
      <c r="K153" s="28" t="s">
        <v>106</v>
      </c>
      <c r="L153" s="51">
        <v>1849</v>
      </c>
    </row>
    <row r="154" spans="1:215" ht="12.75" customHeight="1">
      <c r="A154" s="27" t="s">
        <v>978</v>
      </c>
      <c r="B154" s="14">
        <v>8435134847467</v>
      </c>
      <c r="C154" s="19" t="s">
        <v>980</v>
      </c>
      <c r="D154" s="16" t="s">
        <v>1364</v>
      </c>
      <c r="E154" s="16" t="s">
        <v>1364</v>
      </c>
      <c r="F154" s="16" t="s">
        <v>1367</v>
      </c>
      <c r="G154" s="21">
        <v>1</v>
      </c>
      <c r="H154" s="19" t="s">
        <v>975</v>
      </c>
      <c r="I154" s="17">
        <v>96</v>
      </c>
      <c r="J154" s="20">
        <f>1850*710*656</f>
        <v>861656000</v>
      </c>
      <c r="K154" s="28" t="s">
        <v>107</v>
      </c>
      <c r="L154" s="51">
        <v>2054</v>
      </c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  <c r="AC154" s="7"/>
      <c r="AD154" s="7"/>
      <c r="AE154" s="7"/>
      <c r="AF154" s="7"/>
      <c r="AG154" s="7"/>
      <c r="AH154" s="7"/>
      <c r="AI154" s="7"/>
      <c r="AJ154" s="7"/>
      <c r="AK154" s="7"/>
      <c r="AL154" s="7"/>
      <c r="AM154" s="7"/>
      <c r="AN154" s="7"/>
      <c r="AO154" s="7"/>
      <c r="AP154" s="7"/>
      <c r="AQ154" s="7"/>
      <c r="AR154" s="7"/>
      <c r="AS154" s="7"/>
      <c r="AT154" s="7"/>
      <c r="AU154" s="7"/>
      <c r="AV154" s="7"/>
      <c r="AW154" s="7"/>
      <c r="AX154" s="7"/>
      <c r="AY154" s="7"/>
      <c r="AZ154" s="7"/>
      <c r="BA154" s="7"/>
      <c r="BB154" s="7"/>
      <c r="BC154" s="7"/>
      <c r="BD154" s="7"/>
      <c r="BE154" s="7"/>
      <c r="BF154" s="7"/>
      <c r="BG154" s="7"/>
      <c r="BH154" s="7"/>
      <c r="BI154" s="7"/>
      <c r="BJ154" s="7"/>
      <c r="BK154" s="7"/>
      <c r="BL154" s="7"/>
      <c r="BM154" s="7"/>
      <c r="BN154" s="7"/>
      <c r="BO154" s="7"/>
      <c r="BP154" s="7"/>
      <c r="BQ154" s="7"/>
      <c r="BR154" s="7"/>
      <c r="BS154" s="7"/>
      <c r="BT154" s="7"/>
      <c r="BU154" s="7"/>
      <c r="BV154" s="7"/>
      <c r="BW154" s="7"/>
      <c r="BX154" s="7"/>
      <c r="BY154" s="7"/>
      <c r="BZ154" s="7"/>
      <c r="CA154" s="7"/>
      <c r="CB154" s="7"/>
      <c r="CC154" s="7"/>
      <c r="CD154" s="7"/>
      <c r="CE154" s="7"/>
      <c r="CF154" s="7"/>
      <c r="CG154" s="7"/>
      <c r="CH154" s="7"/>
      <c r="CI154" s="7"/>
      <c r="CJ154" s="7"/>
      <c r="CK154" s="7"/>
      <c r="CL154" s="7"/>
      <c r="CM154" s="7"/>
      <c r="CN154" s="7"/>
      <c r="CO154" s="7"/>
      <c r="CP154" s="7"/>
      <c r="CQ154" s="7"/>
      <c r="CR154" s="7"/>
      <c r="CS154" s="7"/>
      <c r="CT154" s="7"/>
      <c r="CU154" s="7"/>
      <c r="CV154" s="7"/>
      <c r="CW154" s="7"/>
      <c r="CX154" s="7"/>
      <c r="CY154" s="7"/>
      <c r="CZ154" s="7"/>
      <c r="DA154" s="7"/>
      <c r="DB154" s="7"/>
      <c r="DC154" s="7"/>
      <c r="DD154" s="7"/>
      <c r="DE154" s="7"/>
      <c r="DF154" s="7"/>
      <c r="DG154" s="7"/>
      <c r="DH154" s="7"/>
      <c r="DI154" s="7"/>
      <c r="DJ154" s="7"/>
      <c r="DK154" s="7"/>
      <c r="DL154" s="7"/>
      <c r="DM154" s="7"/>
      <c r="DN154" s="7"/>
      <c r="DO154" s="7"/>
      <c r="DP154" s="7"/>
      <c r="DQ154" s="7"/>
      <c r="DR154" s="7"/>
      <c r="DS154" s="7"/>
      <c r="DT154" s="7"/>
      <c r="DU154" s="7"/>
      <c r="DV154" s="7"/>
      <c r="DW154" s="7"/>
      <c r="DX154" s="7"/>
      <c r="DY154" s="7"/>
      <c r="DZ154" s="7"/>
      <c r="EA154" s="7"/>
      <c r="EB154" s="7"/>
      <c r="EC154" s="7"/>
      <c r="ED154" s="7"/>
      <c r="EE154" s="7"/>
      <c r="EF154" s="7"/>
      <c r="EG154" s="7"/>
      <c r="EH154" s="7"/>
      <c r="EI154" s="7"/>
      <c r="EJ154" s="7"/>
      <c r="EK154" s="7"/>
      <c r="EL154" s="7"/>
      <c r="EM154" s="7"/>
      <c r="EN154" s="7"/>
      <c r="EO154" s="7"/>
      <c r="EP154" s="7"/>
      <c r="EQ154" s="7"/>
      <c r="ER154" s="7"/>
      <c r="ES154" s="7"/>
      <c r="ET154" s="7"/>
      <c r="EU154" s="7"/>
      <c r="EV154" s="7"/>
      <c r="EW154" s="7"/>
      <c r="EX154" s="7"/>
      <c r="EY154" s="7"/>
      <c r="EZ154" s="7"/>
      <c r="FA154" s="7"/>
      <c r="FB154" s="7"/>
      <c r="FC154" s="7"/>
      <c r="FD154" s="7"/>
      <c r="FE154" s="7"/>
      <c r="FF154" s="7"/>
      <c r="FG154" s="7"/>
      <c r="FH154" s="7"/>
      <c r="FI154" s="7"/>
      <c r="FJ154" s="7"/>
      <c r="FK154" s="7"/>
      <c r="FL154" s="7"/>
      <c r="FM154" s="7"/>
      <c r="FN154" s="7"/>
      <c r="FO154" s="7"/>
      <c r="FP154" s="7"/>
      <c r="FQ154" s="7"/>
      <c r="FR154" s="7"/>
      <c r="FS154" s="7"/>
      <c r="FT154" s="7"/>
      <c r="FU154" s="7"/>
      <c r="FV154" s="7"/>
      <c r="FW154" s="7"/>
      <c r="FX154" s="7"/>
      <c r="FY154" s="7"/>
      <c r="FZ154" s="7"/>
      <c r="GA154" s="7"/>
      <c r="GB154" s="7"/>
      <c r="GC154" s="7"/>
      <c r="GD154" s="7"/>
      <c r="GE154" s="7"/>
      <c r="GF154" s="7"/>
      <c r="GG154" s="7"/>
      <c r="GH154" s="7"/>
      <c r="GI154" s="7"/>
      <c r="GJ154" s="7"/>
      <c r="GK154" s="7"/>
      <c r="GL154" s="7"/>
      <c r="GM154" s="7"/>
      <c r="GN154" s="7"/>
      <c r="GO154" s="7"/>
      <c r="GP154" s="7"/>
      <c r="GQ154" s="7"/>
      <c r="GR154" s="7"/>
      <c r="GS154" s="7"/>
      <c r="GT154" s="7"/>
      <c r="GU154" s="7"/>
      <c r="GV154" s="7"/>
      <c r="GW154" s="7"/>
      <c r="GX154" s="7"/>
      <c r="GY154" s="7"/>
      <c r="GZ154" s="7"/>
      <c r="HA154" s="7"/>
      <c r="HB154" s="7"/>
      <c r="HC154" s="7"/>
      <c r="HD154" s="7"/>
      <c r="HE154" s="7"/>
      <c r="HF154" s="7"/>
      <c r="HG154" s="7"/>
    </row>
    <row r="155" spans="1:215" ht="12.75" customHeight="1">
      <c r="A155" s="27" t="s">
        <v>979</v>
      </c>
      <c r="B155" s="14">
        <v>8435134847474</v>
      </c>
      <c r="C155" s="19" t="s">
        <v>981</v>
      </c>
      <c r="D155" s="16" t="s">
        <v>1364</v>
      </c>
      <c r="E155" s="16" t="s">
        <v>1364</v>
      </c>
      <c r="F155" s="16" t="s">
        <v>1367</v>
      </c>
      <c r="G155" s="21">
        <v>1</v>
      </c>
      <c r="H155" s="19" t="s">
        <v>975</v>
      </c>
      <c r="I155" s="17">
        <v>100</v>
      </c>
      <c r="J155" s="20">
        <f>1900*710*656</f>
        <v>884944000</v>
      </c>
      <c r="K155" s="28" t="s">
        <v>108</v>
      </c>
      <c r="L155" s="51">
        <v>2170</v>
      </c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7"/>
      <c r="AE155" s="7"/>
      <c r="AF155" s="7"/>
      <c r="AG155" s="7"/>
      <c r="AH155" s="7"/>
      <c r="AI155" s="7"/>
      <c r="AJ155" s="7"/>
      <c r="AK155" s="7"/>
      <c r="AL155" s="7"/>
      <c r="AM155" s="7"/>
      <c r="AN155" s="7"/>
      <c r="AO155" s="7"/>
      <c r="AP155" s="7"/>
      <c r="AQ155" s="7"/>
      <c r="AR155" s="7"/>
      <c r="AS155" s="7"/>
      <c r="AT155" s="7"/>
      <c r="AU155" s="7"/>
      <c r="AV155" s="7"/>
      <c r="AW155" s="7"/>
      <c r="AX155" s="7"/>
      <c r="AY155" s="7"/>
      <c r="AZ155" s="7"/>
      <c r="BA155" s="7"/>
      <c r="BB155" s="7"/>
      <c r="BC155" s="7"/>
      <c r="BD155" s="7"/>
      <c r="BE155" s="7"/>
      <c r="BF155" s="7"/>
      <c r="BG155" s="7"/>
      <c r="BH155" s="7"/>
      <c r="BI155" s="7"/>
      <c r="BJ155" s="7"/>
      <c r="BK155" s="7"/>
      <c r="BL155" s="7"/>
      <c r="BM155" s="7"/>
      <c r="BN155" s="7"/>
      <c r="BO155" s="7"/>
      <c r="BP155" s="7"/>
      <c r="BQ155" s="7"/>
      <c r="BR155" s="7"/>
      <c r="BS155" s="7"/>
      <c r="BT155" s="7"/>
      <c r="BU155" s="7"/>
      <c r="BV155" s="7"/>
      <c r="BW155" s="7"/>
      <c r="BX155" s="7"/>
      <c r="BY155" s="7"/>
      <c r="BZ155" s="7"/>
      <c r="CA155" s="7"/>
      <c r="CB155" s="7"/>
      <c r="CC155" s="7"/>
      <c r="CD155" s="7"/>
      <c r="CE155" s="7"/>
      <c r="CF155" s="7"/>
      <c r="CG155" s="7"/>
      <c r="CH155" s="7"/>
      <c r="CI155" s="7"/>
      <c r="CJ155" s="7"/>
      <c r="CK155" s="7"/>
      <c r="CL155" s="7"/>
      <c r="CM155" s="7"/>
      <c r="CN155" s="7"/>
      <c r="CO155" s="7"/>
      <c r="CP155" s="7"/>
      <c r="CQ155" s="7"/>
      <c r="CR155" s="7"/>
      <c r="CS155" s="7"/>
      <c r="CT155" s="7"/>
      <c r="CU155" s="7"/>
      <c r="CV155" s="7"/>
      <c r="CW155" s="7"/>
      <c r="CX155" s="7"/>
      <c r="CY155" s="7"/>
      <c r="CZ155" s="7"/>
      <c r="DA155" s="7"/>
      <c r="DB155" s="7"/>
      <c r="DC155" s="7"/>
      <c r="DD155" s="7"/>
      <c r="DE155" s="7"/>
      <c r="DF155" s="7"/>
      <c r="DG155" s="7"/>
      <c r="DH155" s="7"/>
      <c r="DI155" s="7"/>
      <c r="DJ155" s="7"/>
      <c r="DK155" s="7"/>
      <c r="DL155" s="7"/>
      <c r="DM155" s="7"/>
      <c r="DN155" s="7"/>
      <c r="DO155" s="7"/>
      <c r="DP155" s="7"/>
      <c r="DQ155" s="7"/>
      <c r="DR155" s="7"/>
      <c r="DS155" s="7"/>
      <c r="DT155" s="7"/>
      <c r="DU155" s="7"/>
      <c r="DV155" s="7"/>
      <c r="DW155" s="7"/>
      <c r="DX155" s="7"/>
      <c r="DY155" s="7"/>
      <c r="DZ155" s="7"/>
      <c r="EA155" s="7"/>
      <c r="EB155" s="7"/>
      <c r="EC155" s="7"/>
      <c r="ED155" s="7"/>
      <c r="EE155" s="7"/>
      <c r="EF155" s="7"/>
      <c r="EG155" s="7"/>
      <c r="EH155" s="7"/>
      <c r="EI155" s="7"/>
      <c r="EJ155" s="7"/>
      <c r="EK155" s="7"/>
      <c r="EL155" s="7"/>
      <c r="EM155" s="7"/>
      <c r="EN155" s="7"/>
      <c r="EO155" s="7"/>
      <c r="EP155" s="7"/>
      <c r="EQ155" s="7"/>
      <c r="ER155" s="7"/>
      <c r="ES155" s="7"/>
      <c r="ET155" s="7"/>
      <c r="EU155" s="7"/>
      <c r="EV155" s="7"/>
      <c r="EW155" s="7"/>
      <c r="EX155" s="7"/>
      <c r="EY155" s="7"/>
      <c r="EZ155" s="7"/>
      <c r="FA155" s="7"/>
      <c r="FB155" s="7"/>
      <c r="FC155" s="7"/>
      <c r="FD155" s="7"/>
      <c r="FE155" s="7"/>
      <c r="FF155" s="7"/>
      <c r="FG155" s="7"/>
      <c r="FH155" s="7"/>
      <c r="FI155" s="7"/>
      <c r="FJ155" s="7"/>
      <c r="FK155" s="7"/>
      <c r="FL155" s="7"/>
      <c r="FM155" s="7"/>
      <c r="FN155" s="7"/>
      <c r="FO155" s="7"/>
      <c r="FP155" s="7"/>
      <c r="FQ155" s="7"/>
      <c r="FR155" s="7"/>
      <c r="FS155" s="7"/>
      <c r="FT155" s="7"/>
      <c r="FU155" s="7"/>
      <c r="FV155" s="7"/>
      <c r="FW155" s="7"/>
      <c r="FX155" s="7"/>
      <c r="FY155" s="7"/>
      <c r="FZ155" s="7"/>
      <c r="GA155" s="7"/>
      <c r="GB155" s="7"/>
      <c r="GC155" s="7"/>
      <c r="GD155" s="7"/>
      <c r="GE155" s="7"/>
      <c r="GF155" s="7"/>
      <c r="GG155" s="7"/>
      <c r="GH155" s="7"/>
      <c r="GI155" s="7"/>
      <c r="GJ155" s="7"/>
      <c r="GK155" s="7"/>
      <c r="GL155" s="7"/>
      <c r="GM155" s="7"/>
      <c r="GN155" s="7"/>
      <c r="GO155" s="7"/>
      <c r="GP155" s="7"/>
      <c r="GQ155" s="7"/>
      <c r="GR155" s="7"/>
      <c r="GS155" s="7"/>
      <c r="GT155" s="7"/>
      <c r="GU155" s="7"/>
      <c r="GV155" s="7"/>
      <c r="GW155" s="7"/>
      <c r="GX155" s="7"/>
      <c r="GY155" s="7"/>
      <c r="GZ155" s="7"/>
      <c r="HA155" s="7"/>
      <c r="HB155" s="7"/>
      <c r="HC155" s="7"/>
      <c r="HD155" s="7"/>
      <c r="HE155" s="7"/>
      <c r="HF155" s="7"/>
      <c r="HG155" s="7"/>
    </row>
    <row r="156" spans="1:215" ht="12.75" customHeight="1">
      <c r="A156" s="27" t="s">
        <v>1672</v>
      </c>
      <c r="B156" s="18">
        <v>8435134853840</v>
      </c>
      <c r="C156" s="15" t="s">
        <v>1109</v>
      </c>
      <c r="D156" s="10"/>
      <c r="E156" s="10"/>
      <c r="F156" s="10" t="s">
        <v>1367</v>
      </c>
      <c r="G156" s="9">
        <v>1</v>
      </c>
      <c r="H156" s="8" t="s">
        <v>857</v>
      </c>
      <c r="I156" s="21"/>
      <c r="J156" s="21"/>
      <c r="K156" s="21"/>
      <c r="L156" s="51">
        <v>2174</v>
      </c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  <c r="AC156" s="7"/>
      <c r="AD156" s="7"/>
      <c r="AE156" s="7"/>
      <c r="AF156" s="7"/>
      <c r="AG156" s="7"/>
      <c r="AH156" s="7"/>
      <c r="AI156" s="7"/>
      <c r="AJ156" s="7"/>
      <c r="AK156" s="7"/>
      <c r="AL156" s="7"/>
      <c r="AM156" s="7"/>
      <c r="AN156" s="7"/>
      <c r="AO156" s="7"/>
      <c r="AP156" s="7"/>
      <c r="AQ156" s="7"/>
      <c r="AR156" s="7"/>
      <c r="AS156" s="7"/>
      <c r="AT156" s="7"/>
      <c r="AU156" s="7"/>
      <c r="AV156" s="7"/>
      <c r="AW156" s="7"/>
      <c r="AX156" s="7"/>
      <c r="AY156" s="7"/>
      <c r="AZ156" s="7"/>
      <c r="BA156" s="7"/>
      <c r="BB156" s="7"/>
      <c r="BC156" s="7"/>
      <c r="BD156" s="7"/>
      <c r="BE156" s="7"/>
      <c r="BF156" s="7"/>
      <c r="BG156" s="7"/>
      <c r="BH156" s="7"/>
      <c r="BI156" s="7"/>
      <c r="BJ156" s="7"/>
      <c r="BK156" s="7"/>
      <c r="BL156" s="7"/>
      <c r="BM156" s="7"/>
      <c r="BN156" s="7"/>
      <c r="BO156" s="7"/>
      <c r="BP156" s="7"/>
      <c r="BQ156" s="7"/>
      <c r="BR156" s="7"/>
      <c r="BS156" s="7"/>
      <c r="BT156" s="7"/>
      <c r="BU156" s="7"/>
      <c r="BV156" s="7"/>
      <c r="BW156" s="7"/>
      <c r="BX156" s="7"/>
      <c r="BY156" s="7"/>
      <c r="BZ156" s="7"/>
      <c r="CA156" s="7"/>
      <c r="CB156" s="7"/>
      <c r="CC156" s="7"/>
      <c r="CD156" s="7"/>
      <c r="CE156" s="7"/>
      <c r="CF156" s="7"/>
      <c r="CG156" s="7"/>
      <c r="CH156" s="7"/>
      <c r="CI156" s="7"/>
      <c r="CJ156" s="7"/>
      <c r="CK156" s="7"/>
      <c r="CL156" s="7"/>
      <c r="CM156" s="7"/>
      <c r="CN156" s="7"/>
      <c r="CO156" s="7"/>
      <c r="CP156" s="7"/>
      <c r="CQ156" s="7"/>
      <c r="CR156" s="7"/>
      <c r="CS156" s="7"/>
      <c r="CT156" s="7"/>
      <c r="CU156" s="7"/>
      <c r="CV156" s="7"/>
      <c r="CW156" s="7"/>
      <c r="CX156" s="7"/>
      <c r="CY156" s="7"/>
      <c r="CZ156" s="7"/>
      <c r="DA156" s="7"/>
      <c r="DB156" s="7"/>
      <c r="DC156" s="7"/>
      <c r="DD156" s="7"/>
      <c r="DE156" s="7"/>
      <c r="DF156" s="7"/>
      <c r="DG156" s="7"/>
      <c r="DH156" s="7"/>
      <c r="DI156" s="7"/>
      <c r="DJ156" s="7"/>
      <c r="DK156" s="7"/>
      <c r="DL156" s="7"/>
      <c r="DM156" s="7"/>
      <c r="DN156" s="7"/>
      <c r="DO156" s="7"/>
      <c r="DP156" s="7"/>
      <c r="DQ156" s="7"/>
      <c r="DR156" s="7"/>
      <c r="DS156" s="7"/>
      <c r="DT156" s="7"/>
      <c r="DU156" s="7"/>
      <c r="DV156" s="7"/>
      <c r="DW156" s="7"/>
      <c r="DX156" s="7"/>
      <c r="DY156" s="7"/>
      <c r="DZ156" s="7"/>
      <c r="EA156" s="7"/>
      <c r="EB156" s="7"/>
      <c r="EC156" s="7"/>
      <c r="ED156" s="7"/>
      <c r="EE156" s="7"/>
      <c r="EF156" s="7"/>
      <c r="EG156" s="7"/>
      <c r="EH156" s="7"/>
      <c r="EI156" s="7"/>
      <c r="EJ156" s="7"/>
      <c r="EK156" s="7"/>
      <c r="EL156" s="7"/>
      <c r="EM156" s="7"/>
      <c r="EN156" s="7"/>
      <c r="EO156" s="7"/>
      <c r="EP156" s="7"/>
      <c r="EQ156" s="7"/>
      <c r="ER156" s="7"/>
      <c r="ES156" s="7"/>
      <c r="ET156" s="7"/>
      <c r="EU156" s="7"/>
      <c r="EV156" s="7"/>
      <c r="EW156" s="7"/>
      <c r="EX156" s="7"/>
      <c r="EY156" s="7"/>
      <c r="EZ156" s="7"/>
      <c r="FA156" s="7"/>
      <c r="FB156" s="7"/>
      <c r="FC156" s="7"/>
      <c r="FD156" s="7"/>
      <c r="FE156" s="7"/>
      <c r="FF156" s="7"/>
      <c r="FG156" s="7"/>
      <c r="FH156" s="7"/>
      <c r="FI156" s="7"/>
      <c r="FJ156" s="7"/>
      <c r="FK156" s="7"/>
      <c r="FL156" s="7"/>
      <c r="FM156" s="7"/>
      <c r="FN156" s="7"/>
      <c r="FO156" s="7"/>
      <c r="FP156" s="7"/>
      <c r="FQ156" s="7"/>
      <c r="FR156" s="7"/>
      <c r="FS156" s="7"/>
      <c r="FT156" s="7"/>
      <c r="FU156" s="7"/>
      <c r="FV156" s="7"/>
      <c r="FW156" s="7"/>
      <c r="FX156" s="7"/>
      <c r="FY156" s="7"/>
      <c r="FZ156" s="7"/>
      <c r="GA156" s="7"/>
      <c r="GB156" s="7"/>
      <c r="GC156" s="7"/>
      <c r="GD156" s="7"/>
      <c r="GE156" s="7"/>
      <c r="GF156" s="7"/>
      <c r="GG156" s="7"/>
      <c r="GH156" s="7"/>
      <c r="GI156" s="7"/>
      <c r="GJ156" s="7"/>
      <c r="GK156" s="7"/>
      <c r="GL156" s="7"/>
      <c r="GM156" s="7"/>
      <c r="GN156" s="7"/>
      <c r="GO156" s="7"/>
      <c r="GP156" s="7"/>
      <c r="GQ156" s="7"/>
      <c r="GR156" s="7"/>
      <c r="GS156" s="7"/>
      <c r="GT156" s="7"/>
      <c r="GU156" s="7"/>
      <c r="GV156" s="7"/>
      <c r="GW156" s="7"/>
      <c r="GX156" s="7"/>
      <c r="GY156" s="7"/>
      <c r="GZ156" s="7"/>
      <c r="HA156" s="7"/>
      <c r="HB156" s="7"/>
      <c r="HC156" s="7"/>
      <c r="HD156" s="7"/>
      <c r="HE156" s="7"/>
      <c r="HF156" s="7"/>
      <c r="HG156" s="7"/>
    </row>
    <row r="157" spans="1:215" ht="12.75" customHeight="1">
      <c r="A157" s="27" t="s">
        <v>1673</v>
      </c>
      <c r="B157" s="18">
        <v>8435134853857</v>
      </c>
      <c r="C157" s="15" t="s">
        <v>1110</v>
      </c>
      <c r="D157" s="10"/>
      <c r="E157" s="10"/>
      <c r="F157" s="10" t="s">
        <v>1367</v>
      </c>
      <c r="G157" s="9">
        <v>1</v>
      </c>
      <c r="H157" s="8" t="s">
        <v>857</v>
      </c>
      <c r="I157" s="21"/>
      <c r="J157" s="21"/>
      <c r="K157" s="21"/>
      <c r="L157" s="51">
        <v>2521</v>
      </c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  <c r="AC157" s="7"/>
      <c r="AD157" s="7"/>
      <c r="AE157" s="7"/>
      <c r="AF157" s="7"/>
      <c r="AG157" s="7"/>
      <c r="AH157" s="7"/>
      <c r="AI157" s="7"/>
      <c r="AJ157" s="7"/>
      <c r="AK157" s="7"/>
      <c r="AL157" s="7"/>
      <c r="AM157" s="7"/>
      <c r="AN157" s="7"/>
      <c r="AO157" s="7"/>
      <c r="AP157" s="7"/>
      <c r="AQ157" s="7"/>
      <c r="AR157" s="7"/>
      <c r="AS157" s="7"/>
      <c r="AT157" s="7"/>
      <c r="AU157" s="7"/>
      <c r="AV157" s="7"/>
      <c r="AW157" s="7"/>
      <c r="AX157" s="7"/>
      <c r="AY157" s="7"/>
      <c r="AZ157" s="7"/>
      <c r="BA157" s="7"/>
      <c r="BB157" s="7"/>
      <c r="BC157" s="7"/>
      <c r="BD157" s="7"/>
      <c r="BE157" s="7"/>
      <c r="BF157" s="7"/>
      <c r="BG157" s="7"/>
      <c r="BH157" s="7"/>
      <c r="BI157" s="7"/>
      <c r="BJ157" s="7"/>
      <c r="BK157" s="7"/>
      <c r="BL157" s="7"/>
      <c r="BM157" s="7"/>
      <c r="BN157" s="7"/>
      <c r="BO157" s="7"/>
      <c r="BP157" s="7"/>
      <c r="BQ157" s="7"/>
      <c r="BR157" s="7"/>
      <c r="BS157" s="7"/>
      <c r="BT157" s="7"/>
      <c r="BU157" s="7"/>
      <c r="BV157" s="7"/>
      <c r="BW157" s="7"/>
      <c r="BX157" s="7"/>
      <c r="BY157" s="7"/>
      <c r="BZ157" s="7"/>
      <c r="CA157" s="7"/>
      <c r="CB157" s="7"/>
      <c r="CC157" s="7"/>
      <c r="CD157" s="7"/>
      <c r="CE157" s="7"/>
      <c r="CF157" s="7"/>
      <c r="CG157" s="7"/>
      <c r="CH157" s="7"/>
      <c r="CI157" s="7"/>
      <c r="CJ157" s="7"/>
      <c r="CK157" s="7"/>
      <c r="CL157" s="7"/>
      <c r="CM157" s="7"/>
      <c r="CN157" s="7"/>
      <c r="CO157" s="7"/>
      <c r="CP157" s="7"/>
      <c r="CQ157" s="7"/>
      <c r="CR157" s="7"/>
      <c r="CS157" s="7"/>
      <c r="CT157" s="7"/>
      <c r="CU157" s="7"/>
      <c r="CV157" s="7"/>
      <c r="CW157" s="7"/>
      <c r="CX157" s="7"/>
      <c r="CY157" s="7"/>
      <c r="CZ157" s="7"/>
      <c r="DA157" s="7"/>
      <c r="DB157" s="7"/>
      <c r="DC157" s="7"/>
      <c r="DD157" s="7"/>
      <c r="DE157" s="7"/>
      <c r="DF157" s="7"/>
      <c r="DG157" s="7"/>
      <c r="DH157" s="7"/>
      <c r="DI157" s="7"/>
      <c r="DJ157" s="7"/>
      <c r="DK157" s="7"/>
      <c r="DL157" s="7"/>
      <c r="DM157" s="7"/>
      <c r="DN157" s="7"/>
      <c r="DO157" s="7"/>
      <c r="DP157" s="7"/>
      <c r="DQ157" s="7"/>
      <c r="DR157" s="7"/>
      <c r="DS157" s="7"/>
      <c r="DT157" s="7"/>
      <c r="DU157" s="7"/>
      <c r="DV157" s="7"/>
      <c r="DW157" s="7"/>
      <c r="DX157" s="7"/>
      <c r="DY157" s="7"/>
      <c r="DZ157" s="7"/>
      <c r="EA157" s="7"/>
      <c r="EB157" s="7"/>
      <c r="EC157" s="7"/>
      <c r="ED157" s="7"/>
      <c r="EE157" s="7"/>
      <c r="EF157" s="7"/>
      <c r="EG157" s="7"/>
      <c r="EH157" s="7"/>
      <c r="EI157" s="7"/>
      <c r="EJ157" s="7"/>
      <c r="EK157" s="7"/>
      <c r="EL157" s="7"/>
      <c r="EM157" s="7"/>
      <c r="EN157" s="7"/>
      <c r="EO157" s="7"/>
      <c r="EP157" s="7"/>
      <c r="EQ157" s="7"/>
      <c r="ER157" s="7"/>
      <c r="ES157" s="7"/>
      <c r="ET157" s="7"/>
      <c r="EU157" s="7"/>
      <c r="EV157" s="7"/>
      <c r="EW157" s="7"/>
      <c r="EX157" s="7"/>
      <c r="EY157" s="7"/>
      <c r="EZ157" s="7"/>
      <c r="FA157" s="7"/>
      <c r="FB157" s="7"/>
      <c r="FC157" s="7"/>
      <c r="FD157" s="7"/>
      <c r="FE157" s="7"/>
      <c r="FF157" s="7"/>
      <c r="FG157" s="7"/>
      <c r="FH157" s="7"/>
      <c r="FI157" s="7"/>
      <c r="FJ157" s="7"/>
      <c r="FK157" s="7"/>
      <c r="FL157" s="7"/>
      <c r="FM157" s="7"/>
      <c r="FN157" s="7"/>
      <c r="FO157" s="7"/>
      <c r="FP157" s="7"/>
      <c r="FQ157" s="7"/>
      <c r="FR157" s="7"/>
      <c r="FS157" s="7"/>
      <c r="FT157" s="7"/>
      <c r="FU157" s="7"/>
      <c r="FV157" s="7"/>
      <c r="FW157" s="7"/>
      <c r="FX157" s="7"/>
      <c r="FY157" s="7"/>
      <c r="FZ157" s="7"/>
      <c r="GA157" s="7"/>
      <c r="GB157" s="7"/>
      <c r="GC157" s="7"/>
      <c r="GD157" s="7"/>
      <c r="GE157" s="7"/>
      <c r="GF157" s="7"/>
      <c r="GG157" s="7"/>
      <c r="GH157" s="7"/>
      <c r="GI157" s="7"/>
      <c r="GJ157" s="7"/>
      <c r="GK157" s="7"/>
      <c r="GL157" s="7"/>
      <c r="GM157" s="7"/>
      <c r="GN157" s="7"/>
      <c r="GO157" s="7"/>
      <c r="GP157" s="7"/>
      <c r="GQ157" s="7"/>
      <c r="GR157" s="7"/>
      <c r="GS157" s="7"/>
      <c r="GT157" s="7"/>
      <c r="GU157" s="7"/>
      <c r="GV157" s="7"/>
      <c r="GW157" s="7"/>
      <c r="GX157" s="7"/>
      <c r="GY157" s="7"/>
      <c r="GZ157" s="7"/>
      <c r="HA157" s="7"/>
      <c r="HB157" s="7"/>
      <c r="HC157" s="7"/>
      <c r="HD157" s="7"/>
      <c r="HE157" s="7"/>
      <c r="HF157" s="7"/>
      <c r="HG157" s="7"/>
    </row>
    <row r="158" spans="1:215" ht="12.75" customHeight="1">
      <c r="A158" s="27" t="s">
        <v>1674</v>
      </c>
      <c r="B158" s="18">
        <v>8435134853864</v>
      </c>
      <c r="C158" s="15" t="s">
        <v>1111</v>
      </c>
      <c r="D158" s="10"/>
      <c r="E158" s="10"/>
      <c r="F158" s="10" t="s">
        <v>1367</v>
      </c>
      <c r="G158" s="9">
        <v>1</v>
      </c>
      <c r="H158" s="8" t="s">
        <v>857</v>
      </c>
      <c r="I158" s="21"/>
      <c r="J158" s="21"/>
      <c r="K158" s="21"/>
      <c r="L158" s="51">
        <v>2763</v>
      </c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7"/>
      <c r="AD158" s="7"/>
      <c r="AE158" s="7"/>
      <c r="AF158" s="7"/>
      <c r="AG158" s="7"/>
      <c r="AH158" s="7"/>
      <c r="AI158" s="7"/>
      <c r="AJ158" s="7"/>
      <c r="AK158" s="7"/>
      <c r="AL158" s="7"/>
      <c r="AM158" s="7"/>
      <c r="AN158" s="7"/>
      <c r="AO158" s="7"/>
      <c r="AP158" s="7"/>
      <c r="AQ158" s="7"/>
      <c r="AR158" s="7"/>
      <c r="AS158" s="7"/>
      <c r="AT158" s="7"/>
      <c r="AU158" s="7"/>
      <c r="AV158" s="7"/>
      <c r="AW158" s="7"/>
      <c r="AX158" s="7"/>
      <c r="AY158" s="7"/>
      <c r="AZ158" s="7"/>
      <c r="BA158" s="7"/>
      <c r="BB158" s="7"/>
      <c r="BC158" s="7"/>
      <c r="BD158" s="7"/>
      <c r="BE158" s="7"/>
      <c r="BF158" s="7"/>
      <c r="BG158" s="7"/>
      <c r="BH158" s="7"/>
      <c r="BI158" s="7"/>
      <c r="BJ158" s="7"/>
      <c r="BK158" s="7"/>
      <c r="BL158" s="7"/>
      <c r="BM158" s="7"/>
      <c r="BN158" s="7"/>
      <c r="BO158" s="7"/>
      <c r="BP158" s="7"/>
      <c r="BQ158" s="7"/>
      <c r="BR158" s="7"/>
      <c r="BS158" s="7"/>
      <c r="BT158" s="7"/>
      <c r="BU158" s="7"/>
      <c r="BV158" s="7"/>
      <c r="BW158" s="7"/>
      <c r="BX158" s="7"/>
      <c r="BY158" s="7"/>
      <c r="BZ158" s="7"/>
      <c r="CA158" s="7"/>
      <c r="CB158" s="7"/>
      <c r="CC158" s="7"/>
      <c r="CD158" s="7"/>
      <c r="CE158" s="7"/>
      <c r="CF158" s="7"/>
      <c r="CG158" s="7"/>
      <c r="CH158" s="7"/>
      <c r="CI158" s="7"/>
      <c r="CJ158" s="7"/>
      <c r="CK158" s="7"/>
      <c r="CL158" s="7"/>
      <c r="CM158" s="7"/>
      <c r="CN158" s="7"/>
      <c r="CO158" s="7"/>
      <c r="CP158" s="7"/>
      <c r="CQ158" s="7"/>
      <c r="CR158" s="7"/>
      <c r="CS158" s="7"/>
      <c r="CT158" s="7"/>
      <c r="CU158" s="7"/>
      <c r="CV158" s="7"/>
      <c r="CW158" s="7"/>
      <c r="CX158" s="7"/>
      <c r="CY158" s="7"/>
      <c r="CZ158" s="7"/>
      <c r="DA158" s="7"/>
      <c r="DB158" s="7"/>
      <c r="DC158" s="7"/>
      <c r="DD158" s="7"/>
      <c r="DE158" s="7"/>
      <c r="DF158" s="7"/>
      <c r="DG158" s="7"/>
      <c r="DH158" s="7"/>
      <c r="DI158" s="7"/>
      <c r="DJ158" s="7"/>
      <c r="DK158" s="7"/>
      <c r="DL158" s="7"/>
      <c r="DM158" s="7"/>
      <c r="DN158" s="7"/>
      <c r="DO158" s="7"/>
      <c r="DP158" s="7"/>
      <c r="DQ158" s="7"/>
      <c r="DR158" s="7"/>
      <c r="DS158" s="7"/>
      <c r="DT158" s="7"/>
      <c r="DU158" s="7"/>
      <c r="DV158" s="7"/>
      <c r="DW158" s="7"/>
      <c r="DX158" s="7"/>
      <c r="DY158" s="7"/>
      <c r="DZ158" s="7"/>
      <c r="EA158" s="7"/>
      <c r="EB158" s="7"/>
      <c r="EC158" s="7"/>
      <c r="ED158" s="7"/>
      <c r="EE158" s="7"/>
      <c r="EF158" s="7"/>
      <c r="EG158" s="7"/>
      <c r="EH158" s="7"/>
      <c r="EI158" s="7"/>
      <c r="EJ158" s="7"/>
      <c r="EK158" s="7"/>
      <c r="EL158" s="7"/>
      <c r="EM158" s="7"/>
      <c r="EN158" s="7"/>
      <c r="EO158" s="7"/>
      <c r="EP158" s="7"/>
      <c r="EQ158" s="7"/>
      <c r="ER158" s="7"/>
      <c r="ES158" s="7"/>
      <c r="ET158" s="7"/>
      <c r="EU158" s="7"/>
      <c r="EV158" s="7"/>
      <c r="EW158" s="7"/>
      <c r="EX158" s="7"/>
      <c r="EY158" s="7"/>
      <c r="EZ158" s="7"/>
      <c r="FA158" s="7"/>
      <c r="FB158" s="7"/>
      <c r="FC158" s="7"/>
      <c r="FD158" s="7"/>
      <c r="FE158" s="7"/>
      <c r="FF158" s="7"/>
      <c r="FG158" s="7"/>
      <c r="FH158" s="7"/>
      <c r="FI158" s="7"/>
      <c r="FJ158" s="7"/>
      <c r="FK158" s="7"/>
      <c r="FL158" s="7"/>
      <c r="FM158" s="7"/>
      <c r="FN158" s="7"/>
      <c r="FO158" s="7"/>
      <c r="FP158" s="7"/>
      <c r="FQ158" s="7"/>
      <c r="FR158" s="7"/>
      <c r="FS158" s="7"/>
      <c r="FT158" s="7"/>
      <c r="FU158" s="7"/>
      <c r="FV158" s="7"/>
      <c r="FW158" s="7"/>
      <c r="FX158" s="7"/>
      <c r="FY158" s="7"/>
      <c r="FZ158" s="7"/>
      <c r="GA158" s="7"/>
      <c r="GB158" s="7"/>
      <c r="GC158" s="7"/>
      <c r="GD158" s="7"/>
      <c r="GE158" s="7"/>
      <c r="GF158" s="7"/>
      <c r="GG158" s="7"/>
      <c r="GH158" s="7"/>
      <c r="GI158" s="7"/>
      <c r="GJ158" s="7"/>
      <c r="GK158" s="7"/>
      <c r="GL158" s="7"/>
      <c r="GM158" s="7"/>
      <c r="GN158" s="7"/>
      <c r="GO158" s="7"/>
      <c r="GP158" s="7"/>
      <c r="GQ158" s="7"/>
      <c r="GR158" s="7"/>
      <c r="GS158" s="7"/>
      <c r="GT158" s="7"/>
      <c r="GU158" s="7"/>
      <c r="GV158" s="7"/>
      <c r="GW158" s="7"/>
      <c r="GX158" s="7"/>
      <c r="GY158" s="7"/>
      <c r="GZ158" s="7"/>
      <c r="HA158" s="7"/>
      <c r="HB158" s="7"/>
      <c r="HC158" s="7"/>
      <c r="HD158" s="7"/>
      <c r="HE158" s="7"/>
      <c r="HF158" s="7"/>
      <c r="HG158" s="7"/>
    </row>
    <row r="159" spans="1:215" ht="12.75" customHeight="1">
      <c r="A159" s="27" t="s">
        <v>1675</v>
      </c>
      <c r="B159" s="18">
        <v>8435134853871</v>
      </c>
      <c r="C159" s="15" t="s">
        <v>1112</v>
      </c>
      <c r="D159" s="10"/>
      <c r="E159" s="10"/>
      <c r="F159" s="10" t="s">
        <v>1367</v>
      </c>
      <c r="G159" s="9">
        <v>1</v>
      </c>
      <c r="H159" s="8" t="s">
        <v>857</v>
      </c>
      <c r="I159" s="21"/>
      <c r="J159" s="21"/>
      <c r="K159" s="21"/>
      <c r="L159" s="51">
        <v>2950</v>
      </c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  <c r="AD159" s="7"/>
      <c r="AE159" s="7"/>
      <c r="AF159" s="7"/>
      <c r="AG159" s="7"/>
      <c r="AH159" s="7"/>
      <c r="AI159" s="7"/>
      <c r="AJ159" s="7"/>
      <c r="AK159" s="7"/>
      <c r="AL159" s="7"/>
      <c r="AM159" s="7"/>
      <c r="AN159" s="7"/>
      <c r="AO159" s="7"/>
      <c r="AP159" s="7"/>
      <c r="AQ159" s="7"/>
      <c r="AR159" s="7"/>
      <c r="AS159" s="7"/>
      <c r="AT159" s="7"/>
      <c r="AU159" s="7"/>
      <c r="AV159" s="7"/>
      <c r="AW159" s="7"/>
      <c r="AX159" s="7"/>
      <c r="AY159" s="7"/>
      <c r="AZ159" s="7"/>
      <c r="BA159" s="7"/>
      <c r="BB159" s="7"/>
      <c r="BC159" s="7"/>
      <c r="BD159" s="7"/>
      <c r="BE159" s="7"/>
      <c r="BF159" s="7"/>
      <c r="BG159" s="7"/>
      <c r="BH159" s="7"/>
      <c r="BI159" s="7"/>
      <c r="BJ159" s="7"/>
      <c r="BK159" s="7"/>
      <c r="BL159" s="7"/>
      <c r="BM159" s="7"/>
      <c r="BN159" s="7"/>
      <c r="BO159" s="7"/>
      <c r="BP159" s="7"/>
      <c r="BQ159" s="7"/>
      <c r="BR159" s="7"/>
      <c r="BS159" s="7"/>
      <c r="BT159" s="7"/>
      <c r="BU159" s="7"/>
      <c r="BV159" s="7"/>
      <c r="BW159" s="7"/>
      <c r="BX159" s="7"/>
      <c r="BY159" s="7"/>
      <c r="BZ159" s="7"/>
      <c r="CA159" s="7"/>
      <c r="CB159" s="7"/>
      <c r="CC159" s="7"/>
      <c r="CD159" s="7"/>
      <c r="CE159" s="7"/>
      <c r="CF159" s="7"/>
      <c r="CG159" s="7"/>
      <c r="CH159" s="7"/>
      <c r="CI159" s="7"/>
      <c r="CJ159" s="7"/>
      <c r="CK159" s="7"/>
      <c r="CL159" s="7"/>
      <c r="CM159" s="7"/>
      <c r="CN159" s="7"/>
      <c r="CO159" s="7"/>
      <c r="CP159" s="7"/>
      <c r="CQ159" s="7"/>
      <c r="CR159" s="7"/>
      <c r="CS159" s="7"/>
      <c r="CT159" s="7"/>
      <c r="CU159" s="7"/>
      <c r="CV159" s="7"/>
      <c r="CW159" s="7"/>
      <c r="CX159" s="7"/>
      <c r="CY159" s="7"/>
      <c r="CZ159" s="7"/>
      <c r="DA159" s="7"/>
      <c r="DB159" s="7"/>
      <c r="DC159" s="7"/>
      <c r="DD159" s="7"/>
      <c r="DE159" s="7"/>
      <c r="DF159" s="7"/>
      <c r="DG159" s="7"/>
      <c r="DH159" s="7"/>
      <c r="DI159" s="7"/>
      <c r="DJ159" s="7"/>
      <c r="DK159" s="7"/>
      <c r="DL159" s="7"/>
      <c r="DM159" s="7"/>
      <c r="DN159" s="7"/>
      <c r="DO159" s="7"/>
      <c r="DP159" s="7"/>
      <c r="DQ159" s="7"/>
      <c r="DR159" s="7"/>
      <c r="DS159" s="7"/>
      <c r="DT159" s="7"/>
      <c r="DU159" s="7"/>
      <c r="DV159" s="7"/>
      <c r="DW159" s="7"/>
      <c r="DX159" s="7"/>
      <c r="DY159" s="7"/>
      <c r="DZ159" s="7"/>
      <c r="EA159" s="7"/>
      <c r="EB159" s="7"/>
      <c r="EC159" s="7"/>
      <c r="ED159" s="7"/>
      <c r="EE159" s="7"/>
      <c r="EF159" s="7"/>
      <c r="EG159" s="7"/>
      <c r="EH159" s="7"/>
      <c r="EI159" s="7"/>
      <c r="EJ159" s="7"/>
      <c r="EK159" s="7"/>
      <c r="EL159" s="7"/>
      <c r="EM159" s="7"/>
      <c r="EN159" s="7"/>
      <c r="EO159" s="7"/>
      <c r="EP159" s="7"/>
      <c r="EQ159" s="7"/>
      <c r="ER159" s="7"/>
      <c r="ES159" s="7"/>
      <c r="ET159" s="7"/>
      <c r="EU159" s="7"/>
      <c r="EV159" s="7"/>
      <c r="EW159" s="7"/>
      <c r="EX159" s="7"/>
      <c r="EY159" s="7"/>
      <c r="EZ159" s="7"/>
      <c r="FA159" s="7"/>
      <c r="FB159" s="7"/>
      <c r="FC159" s="7"/>
      <c r="FD159" s="7"/>
      <c r="FE159" s="7"/>
      <c r="FF159" s="7"/>
      <c r="FG159" s="7"/>
      <c r="FH159" s="7"/>
      <c r="FI159" s="7"/>
      <c r="FJ159" s="7"/>
      <c r="FK159" s="7"/>
      <c r="FL159" s="7"/>
      <c r="FM159" s="7"/>
      <c r="FN159" s="7"/>
      <c r="FO159" s="7"/>
      <c r="FP159" s="7"/>
      <c r="FQ159" s="7"/>
      <c r="FR159" s="7"/>
      <c r="FS159" s="7"/>
      <c r="FT159" s="7"/>
      <c r="FU159" s="7"/>
      <c r="FV159" s="7"/>
      <c r="FW159" s="7"/>
      <c r="FX159" s="7"/>
      <c r="FY159" s="7"/>
      <c r="FZ159" s="7"/>
      <c r="GA159" s="7"/>
      <c r="GB159" s="7"/>
      <c r="GC159" s="7"/>
      <c r="GD159" s="7"/>
      <c r="GE159" s="7"/>
      <c r="GF159" s="7"/>
      <c r="GG159" s="7"/>
      <c r="GH159" s="7"/>
      <c r="GI159" s="7"/>
      <c r="GJ159" s="7"/>
      <c r="GK159" s="7"/>
      <c r="GL159" s="7"/>
      <c r="GM159" s="7"/>
      <c r="GN159" s="7"/>
      <c r="GO159" s="7"/>
      <c r="GP159" s="7"/>
      <c r="GQ159" s="7"/>
      <c r="GR159" s="7"/>
      <c r="GS159" s="7"/>
      <c r="GT159" s="7"/>
      <c r="GU159" s="7"/>
      <c r="GV159" s="7"/>
      <c r="GW159" s="7"/>
      <c r="GX159" s="7"/>
      <c r="GY159" s="7"/>
      <c r="GZ159" s="7"/>
      <c r="HA159" s="7"/>
      <c r="HB159" s="7"/>
      <c r="HC159" s="7"/>
      <c r="HD159" s="7"/>
      <c r="HE159" s="7"/>
      <c r="HF159" s="7"/>
      <c r="HG159" s="7"/>
    </row>
    <row r="160" spans="1:215" ht="12.75" customHeight="1">
      <c r="A160" s="27" t="s">
        <v>1676</v>
      </c>
      <c r="B160" s="18">
        <v>8435134853888</v>
      </c>
      <c r="C160" s="15" t="s">
        <v>1113</v>
      </c>
      <c r="D160" s="10"/>
      <c r="E160" s="10"/>
      <c r="F160" s="10" t="s">
        <v>1367</v>
      </c>
      <c r="G160" s="9">
        <v>1</v>
      </c>
      <c r="H160" s="8" t="s">
        <v>857</v>
      </c>
      <c r="I160" s="21"/>
      <c r="J160" s="21"/>
      <c r="K160" s="21"/>
      <c r="L160" s="51">
        <v>3065</v>
      </c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  <c r="AD160" s="7"/>
      <c r="AE160" s="7"/>
      <c r="AF160" s="7"/>
      <c r="AG160" s="7"/>
      <c r="AH160" s="7"/>
      <c r="AI160" s="7"/>
      <c r="AJ160" s="7"/>
      <c r="AK160" s="7"/>
      <c r="AL160" s="7"/>
      <c r="AM160" s="7"/>
      <c r="AN160" s="7"/>
      <c r="AO160" s="7"/>
      <c r="AP160" s="7"/>
      <c r="AQ160" s="7"/>
      <c r="AR160" s="7"/>
      <c r="AS160" s="7"/>
      <c r="AT160" s="7"/>
      <c r="AU160" s="7"/>
      <c r="AV160" s="7"/>
      <c r="AW160" s="7"/>
      <c r="AX160" s="7"/>
      <c r="AY160" s="7"/>
      <c r="AZ160" s="7"/>
      <c r="BA160" s="7"/>
      <c r="BB160" s="7"/>
      <c r="BC160" s="7"/>
      <c r="BD160" s="7"/>
      <c r="BE160" s="7"/>
      <c r="BF160" s="7"/>
      <c r="BG160" s="7"/>
      <c r="BH160" s="7"/>
      <c r="BI160" s="7"/>
      <c r="BJ160" s="7"/>
      <c r="BK160" s="7"/>
      <c r="BL160" s="7"/>
      <c r="BM160" s="7"/>
      <c r="BN160" s="7"/>
      <c r="BO160" s="7"/>
      <c r="BP160" s="7"/>
      <c r="BQ160" s="7"/>
      <c r="BR160" s="7"/>
      <c r="BS160" s="7"/>
      <c r="BT160" s="7"/>
      <c r="BU160" s="7"/>
      <c r="BV160" s="7"/>
      <c r="BW160" s="7"/>
      <c r="BX160" s="7"/>
      <c r="BY160" s="7"/>
      <c r="BZ160" s="7"/>
      <c r="CA160" s="7"/>
      <c r="CB160" s="7"/>
      <c r="CC160" s="7"/>
      <c r="CD160" s="7"/>
      <c r="CE160" s="7"/>
      <c r="CF160" s="7"/>
      <c r="CG160" s="7"/>
      <c r="CH160" s="7"/>
      <c r="CI160" s="7"/>
      <c r="CJ160" s="7"/>
      <c r="CK160" s="7"/>
      <c r="CL160" s="7"/>
      <c r="CM160" s="7"/>
      <c r="CN160" s="7"/>
      <c r="CO160" s="7"/>
      <c r="CP160" s="7"/>
      <c r="CQ160" s="7"/>
      <c r="CR160" s="7"/>
      <c r="CS160" s="7"/>
      <c r="CT160" s="7"/>
      <c r="CU160" s="7"/>
      <c r="CV160" s="7"/>
      <c r="CW160" s="7"/>
      <c r="CX160" s="7"/>
      <c r="CY160" s="7"/>
      <c r="CZ160" s="7"/>
      <c r="DA160" s="7"/>
      <c r="DB160" s="7"/>
      <c r="DC160" s="7"/>
      <c r="DD160" s="7"/>
      <c r="DE160" s="7"/>
      <c r="DF160" s="7"/>
      <c r="DG160" s="7"/>
      <c r="DH160" s="7"/>
      <c r="DI160" s="7"/>
      <c r="DJ160" s="7"/>
      <c r="DK160" s="7"/>
      <c r="DL160" s="7"/>
      <c r="DM160" s="7"/>
      <c r="DN160" s="7"/>
      <c r="DO160" s="7"/>
      <c r="DP160" s="7"/>
      <c r="DQ160" s="7"/>
      <c r="DR160" s="7"/>
      <c r="DS160" s="7"/>
      <c r="DT160" s="7"/>
      <c r="DU160" s="7"/>
      <c r="DV160" s="7"/>
      <c r="DW160" s="7"/>
      <c r="DX160" s="7"/>
      <c r="DY160" s="7"/>
      <c r="DZ160" s="7"/>
      <c r="EA160" s="7"/>
      <c r="EB160" s="7"/>
      <c r="EC160" s="7"/>
      <c r="ED160" s="7"/>
      <c r="EE160" s="7"/>
      <c r="EF160" s="7"/>
      <c r="EG160" s="7"/>
      <c r="EH160" s="7"/>
      <c r="EI160" s="7"/>
      <c r="EJ160" s="7"/>
      <c r="EK160" s="7"/>
      <c r="EL160" s="7"/>
      <c r="EM160" s="7"/>
      <c r="EN160" s="7"/>
      <c r="EO160" s="7"/>
      <c r="EP160" s="7"/>
      <c r="EQ160" s="7"/>
      <c r="ER160" s="7"/>
      <c r="ES160" s="7"/>
      <c r="ET160" s="7"/>
      <c r="EU160" s="7"/>
      <c r="EV160" s="7"/>
      <c r="EW160" s="7"/>
      <c r="EX160" s="7"/>
      <c r="EY160" s="7"/>
      <c r="EZ160" s="7"/>
      <c r="FA160" s="7"/>
      <c r="FB160" s="7"/>
      <c r="FC160" s="7"/>
      <c r="FD160" s="7"/>
      <c r="FE160" s="7"/>
      <c r="FF160" s="7"/>
      <c r="FG160" s="7"/>
      <c r="FH160" s="7"/>
      <c r="FI160" s="7"/>
      <c r="FJ160" s="7"/>
      <c r="FK160" s="7"/>
      <c r="FL160" s="7"/>
      <c r="FM160" s="7"/>
      <c r="FN160" s="7"/>
      <c r="FO160" s="7"/>
      <c r="FP160" s="7"/>
      <c r="FQ160" s="7"/>
      <c r="FR160" s="7"/>
      <c r="FS160" s="7"/>
      <c r="FT160" s="7"/>
      <c r="FU160" s="7"/>
      <c r="FV160" s="7"/>
      <c r="FW160" s="7"/>
      <c r="FX160" s="7"/>
      <c r="FY160" s="7"/>
      <c r="FZ160" s="7"/>
      <c r="GA160" s="7"/>
      <c r="GB160" s="7"/>
      <c r="GC160" s="7"/>
      <c r="GD160" s="7"/>
      <c r="GE160" s="7"/>
      <c r="GF160" s="7"/>
      <c r="GG160" s="7"/>
      <c r="GH160" s="7"/>
      <c r="GI160" s="7"/>
      <c r="GJ160" s="7"/>
      <c r="GK160" s="7"/>
      <c r="GL160" s="7"/>
      <c r="GM160" s="7"/>
      <c r="GN160" s="7"/>
      <c r="GO160" s="7"/>
      <c r="GP160" s="7"/>
      <c r="GQ160" s="7"/>
      <c r="GR160" s="7"/>
      <c r="GS160" s="7"/>
      <c r="GT160" s="7"/>
      <c r="GU160" s="7"/>
      <c r="GV160" s="7"/>
      <c r="GW160" s="7"/>
      <c r="GX160" s="7"/>
      <c r="GY160" s="7"/>
      <c r="GZ160" s="7"/>
      <c r="HA160" s="7"/>
      <c r="HB160" s="7"/>
      <c r="HC160" s="7"/>
      <c r="HD160" s="7"/>
      <c r="HE160" s="7"/>
      <c r="HF160" s="7"/>
      <c r="HG160" s="7"/>
    </row>
    <row r="161" spans="1:215" ht="12.75" customHeight="1">
      <c r="A161" s="27" t="s">
        <v>1658</v>
      </c>
      <c r="B161" s="18">
        <v>8435134853932</v>
      </c>
      <c r="C161" s="15" t="s">
        <v>1665</v>
      </c>
      <c r="D161" s="10"/>
      <c r="E161" s="10"/>
      <c r="F161" s="10" t="s">
        <v>1820</v>
      </c>
      <c r="G161" s="9">
        <v>1</v>
      </c>
      <c r="H161" s="8" t="s">
        <v>968</v>
      </c>
      <c r="I161" s="10"/>
      <c r="J161" s="10"/>
      <c r="K161" s="10"/>
      <c r="L161" s="51">
        <v>4503</v>
      </c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7"/>
      <c r="AE161" s="7"/>
      <c r="AF161" s="7"/>
      <c r="AG161" s="7"/>
      <c r="AH161" s="7"/>
      <c r="AI161" s="7"/>
      <c r="AJ161" s="7"/>
      <c r="AK161" s="7"/>
      <c r="AL161" s="7"/>
      <c r="AM161" s="7"/>
      <c r="AN161" s="7"/>
      <c r="AO161" s="7"/>
      <c r="AP161" s="7"/>
      <c r="AQ161" s="7"/>
      <c r="AR161" s="7"/>
      <c r="AS161" s="7"/>
      <c r="AT161" s="7"/>
      <c r="AU161" s="7"/>
      <c r="AV161" s="7"/>
      <c r="AW161" s="7"/>
      <c r="AX161" s="7"/>
      <c r="AY161" s="7"/>
      <c r="AZ161" s="7"/>
      <c r="BA161" s="7"/>
      <c r="BB161" s="7"/>
      <c r="BC161" s="7"/>
      <c r="BD161" s="7"/>
      <c r="BE161" s="7"/>
      <c r="BF161" s="7"/>
      <c r="BG161" s="7"/>
      <c r="BH161" s="7"/>
      <c r="BI161" s="7"/>
      <c r="BJ161" s="7"/>
      <c r="BK161" s="7"/>
      <c r="BL161" s="7"/>
      <c r="BM161" s="7"/>
      <c r="BN161" s="7"/>
      <c r="BO161" s="7"/>
      <c r="BP161" s="7"/>
      <c r="BQ161" s="7"/>
      <c r="BR161" s="7"/>
      <c r="BS161" s="7"/>
      <c r="BT161" s="7"/>
      <c r="BU161" s="7"/>
      <c r="BV161" s="7"/>
      <c r="BW161" s="7"/>
      <c r="BX161" s="7"/>
      <c r="BY161" s="7"/>
      <c r="BZ161" s="7"/>
      <c r="CA161" s="7"/>
      <c r="CB161" s="7"/>
      <c r="CC161" s="7"/>
      <c r="CD161" s="7"/>
      <c r="CE161" s="7"/>
      <c r="CF161" s="7"/>
      <c r="CG161" s="7"/>
      <c r="CH161" s="7"/>
      <c r="CI161" s="7"/>
      <c r="CJ161" s="7"/>
      <c r="CK161" s="7"/>
      <c r="CL161" s="7"/>
      <c r="CM161" s="7"/>
      <c r="CN161" s="7"/>
      <c r="CO161" s="7"/>
      <c r="CP161" s="7"/>
      <c r="CQ161" s="7"/>
      <c r="CR161" s="7"/>
      <c r="CS161" s="7"/>
      <c r="CT161" s="7"/>
      <c r="CU161" s="7"/>
      <c r="CV161" s="7"/>
      <c r="CW161" s="7"/>
      <c r="CX161" s="7"/>
      <c r="CY161" s="7"/>
      <c r="CZ161" s="7"/>
      <c r="DA161" s="7"/>
      <c r="DB161" s="7"/>
      <c r="DC161" s="7"/>
      <c r="DD161" s="7"/>
      <c r="DE161" s="7"/>
      <c r="DF161" s="7"/>
      <c r="DG161" s="7"/>
      <c r="DH161" s="7"/>
      <c r="DI161" s="7"/>
      <c r="DJ161" s="7"/>
      <c r="DK161" s="7"/>
      <c r="DL161" s="7"/>
      <c r="DM161" s="7"/>
      <c r="DN161" s="7"/>
      <c r="DO161" s="7"/>
      <c r="DP161" s="7"/>
      <c r="DQ161" s="7"/>
      <c r="DR161" s="7"/>
      <c r="DS161" s="7"/>
      <c r="DT161" s="7"/>
      <c r="DU161" s="7"/>
      <c r="DV161" s="7"/>
      <c r="DW161" s="7"/>
      <c r="DX161" s="7"/>
      <c r="DY161" s="7"/>
      <c r="DZ161" s="7"/>
      <c r="EA161" s="7"/>
      <c r="EB161" s="7"/>
      <c r="EC161" s="7"/>
      <c r="ED161" s="7"/>
      <c r="EE161" s="7"/>
      <c r="EF161" s="7"/>
      <c r="EG161" s="7"/>
      <c r="EH161" s="7"/>
      <c r="EI161" s="7"/>
      <c r="EJ161" s="7"/>
      <c r="EK161" s="7"/>
      <c r="EL161" s="7"/>
      <c r="EM161" s="7"/>
      <c r="EN161" s="7"/>
      <c r="EO161" s="7"/>
      <c r="EP161" s="7"/>
      <c r="EQ161" s="7"/>
      <c r="ER161" s="7"/>
      <c r="ES161" s="7"/>
      <c r="ET161" s="7"/>
      <c r="EU161" s="7"/>
      <c r="EV161" s="7"/>
      <c r="EW161" s="7"/>
      <c r="EX161" s="7"/>
      <c r="EY161" s="7"/>
      <c r="EZ161" s="7"/>
      <c r="FA161" s="7"/>
      <c r="FB161" s="7"/>
      <c r="FC161" s="7"/>
      <c r="FD161" s="7"/>
      <c r="FE161" s="7"/>
      <c r="FF161" s="7"/>
      <c r="FG161" s="7"/>
      <c r="FH161" s="7"/>
      <c r="FI161" s="7"/>
      <c r="FJ161" s="7"/>
      <c r="FK161" s="7"/>
      <c r="FL161" s="7"/>
      <c r="FM161" s="7"/>
      <c r="FN161" s="7"/>
      <c r="FO161" s="7"/>
      <c r="FP161" s="7"/>
      <c r="FQ161" s="7"/>
      <c r="FR161" s="7"/>
      <c r="FS161" s="7"/>
      <c r="FT161" s="7"/>
      <c r="FU161" s="7"/>
      <c r="FV161" s="7"/>
      <c r="FW161" s="7"/>
      <c r="FX161" s="7"/>
      <c r="FY161" s="7"/>
      <c r="FZ161" s="7"/>
      <c r="GA161" s="7"/>
      <c r="GB161" s="7"/>
      <c r="GC161" s="7"/>
      <c r="GD161" s="7"/>
      <c r="GE161" s="7"/>
      <c r="GF161" s="7"/>
      <c r="GG161" s="7"/>
      <c r="GH161" s="7"/>
      <c r="GI161" s="7"/>
      <c r="GJ161" s="7"/>
      <c r="GK161" s="7"/>
      <c r="GL161" s="7"/>
      <c r="GM161" s="7"/>
      <c r="GN161" s="7"/>
      <c r="GO161" s="7"/>
      <c r="GP161" s="7"/>
      <c r="GQ161" s="7"/>
      <c r="GR161" s="7"/>
      <c r="GS161" s="7"/>
      <c r="GT161" s="7"/>
      <c r="GU161" s="7"/>
      <c r="GV161" s="7"/>
      <c r="GW161" s="7"/>
      <c r="GX161" s="7"/>
      <c r="GY161" s="7"/>
      <c r="GZ161" s="7"/>
      <c r="HA161" s="7"/>
      <c r="HB161" s="7"/>
      <c r="HC161" s="7"/>
      <c r="HD161" s="7"/>
      <c r="HE161" s="7"/>
      <c r="HF161" s="7"/>
      <c r="HG161" s="7"/>
    </row>
    <row r="162" spans="1:215" ht="12.75" customHeight="1">
      <c r="A162" s="27" t="s">
        <v>1659</v>
      </c>
      <c r="B162" s="18">
        <v>8435134853949</v>
      </c>
      <c r="C162" s="15" t="s">
        <v>1666</v>
      </c>
      <c r="D162" s="10"/>
      <c r="E162" s="10"/>
      <c r="F162" s="10" t="s">
        <v>1820</v>
      </c>
      <c r="G162" s="9">
        <v>1</v>
      </c>
      <c r="H162" s="8" t="s">
        <v>968</v>
      </c>
      <c r="I162" s="10"/>
      <c r="J162" s="10"/>
      <c r="K162" s="10"/>
      <c r="L162" s="51">
        <v>4724</v>
      </c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  <c r="AC162" s="7"/>
      <c r="AD162" s="7"/>
      <c r="AE162" s="7"/>
      <c r="AF162" s="7"/>
      <c r="AG162" s="7"/>
      <c r="AH162" s="7"/>
      <c r="AI162" s="7"/>
      <c r="AJ162" s="7"/>
      <c r="AK162" s="7"/>
      <c r="AL162" s="7"/>
      <c r="AM162" s="7"/>
      <c r="AN162" s="7"/>
      <c r="AO162" s="7"/>
      <c r="AP162" s="7"/>
      <c r="AQ162" s="7"/>
      <c r="AR162" s="7"/>
      <c r="AS162" s="7"/>
      <c r="AT162" s="7"/>
      <c r="AU162" s="7"/>
      <c r="AV162" s="7"/>
      <c r="AW162" s="7"/>
      <c r="AX162" s="7"/>
      <c r="AY162" s="7"/>
      <c r="AZ162" s="7"/>
      <c r="BA162" s="7"/>
      <c r="BB162" s="7"/>
      <c r="BC162" s="7"/>
      <c r="BD162" s="7"/>
      <c r="BE162" s="7"/>
      <c r="BF162" s="7"/>
      <c r="BG162" s="7"/>
      <c r="BH162" s="7"/>
      <c r="BI162" s="7"/>
      <c r="BJ162" s="7"/>
      <c r="BK162" s="7"/>
      <c r="BL162" s="7"/>
      <c r="BM162" s="7"/>
      <c r="BN162" s="7"/>
      <c r="BO162" s="7"/>
      <c r="BP162" s="7"/>
      <c r="BQ162" s="7"/>
      <c r="BR162" s="7"/>
      <c r="BS162" s="7"/>
      <c r="BT162" s="7"/>
      <c r="BU162" s="7"/>
      <c r="BV162" s="7"/>
      <c r="BW162" s="7"/>
      <c r="BX162" s="7"/>
      <c r="BY162" s="7"/>
      <c r="BZ162" s="7"/>
      <c r="CA162" s="7"/>
      <c r="CB162" s="7"/>
      <c r="CC162" s="7"/>
      <c r="CD162" s="7"/>
      <c r="CE162" s="7"/>
      <c r="CF162" s="7"/>
      <c r="CG162" s="7"/>
      <c r="CH162" s="7"/>
      <c r="CI162" s="7"/>
      <c r="CJ162" s="7"/>
      <c r="CK162" s="7"/>
      <c r="CL162" s="7"/>
      <c r="CM162" s="7"/>
      <c r="CN162" s="7"/>
      <c r="CO162" s="7"/>
      <c r="CP162" s="7"/>
      <c r="CQ162" s="7"/>
      <c r="CR162" s="7"/>
      <c r="CS162" s="7"/>
      <c r="CT162" s="7"/>
      <c r="CU162" s="7"/>
      <c r="CV162" s="7"/>
      <c r="CW162" s="7"/>
      <c r="CX162" s="7"/>
      <c r="CY162" s="7"/>
      <c r="CZ162" s="7"/>
      <c r="DA162" s="7"/>
      <c r="DB162" s="7"/>
      <c r="DC162" s="7"/>
      <c r="DD162" s="7"/>
      <c r="DE162" s="7"/>
      <c r="DF162" s="7"/>
      <c r="DG162" s="7"/>
      <c r="DH162" s="7"/>
      <c r="DI162" s="7"/>
      <c r="DJ162" s="7"/>
      <c r="DK162" s="7"/>
      <c r="DL162" s="7"/>
      <c r="DM162" s="7"/>
      <c r="DN162" s="7"/>
      <c r="DO162" s="7"/>
      <c r="DP162" s="7"/>
      <c r="DQ162" s="7"/>
      <c r="DR162" s="7"/>
      <c r="DS162" s="7"/>
      <c r="DT162" s="7"/>
      <c r="DU162" s="7"/>
      <c r="DV162" s="7"/>
      <c r="DW162" s="7"/>
      <c r="DX162" s="7"/>
      <c r="DY162" s="7"/>
      <c r="DZ162" s="7"/>
      <c r="EA162" s="7"/>
      <c r="EB162" s="7"/>
      <c r="EC162" s="7"/>
      <c r="ED162" s="7"/>
      <c r="EE162" s="7"/>
      <c r="EF162" s="7"/>
      <c r="EG162" s="7"/>
      <c r="EH162" s="7"/>
      <c r="EI162" s="7"/>
      <c r="EJ162" s="7"/>
      <c r="EK162" s="7"/>
      <c r="EL162" s="7"/>
      <c r="EM162" s="7"/>
      <c r="EN162" s="7"/>
      <c r="EO162" s="7"/>
      <c r="EP162" s="7"/>
      <c r="EQ162" s="7"/>
      <c r="ER162" s="7"/>
      <c r="ES162" s="7"/>
      <c r="ET162" s="7"/>
      <c r="EU162" s="7"/>
      <c r="EV162" s="7"/>
      <c r="EW162" s="7"/>
      <c r="EX162" s="7"/>
      <c r="EY162" s="7"/>
      <c r="EZ162" s="7"/>
      <c r="FA162" s="7"/>
      <c r="FB162" s="7"/>
      <c r="FC162" s="7"/>
      <c r="FD162" s="7"/>
      <c r="FE162" s="7"/>
      <c r="FF162" s="7"/>
      <c r="FG162" s="7"/>
      <c r="FH162" s="7"/>
      <c r="FI162" s="7"/>
      <c r="FJ162" s="7"/>
      <c r="FK162" s="7"/>
      <c r="FL162" s="7"/>
      <c r="FM162" s="7"/>
      <c r="FN162" s="7"/>
      <c r="FO162" s="7"/>
      <c r="FP162" s="7"/>
      <c r="FQ162" s="7"/>
      <c r="FR162" s="7"/>
      <c r="FS162" s="7"/>
      <c r="FT162" s="7"/>
      <c r="FU162" s="7"/>
      <c r="FV162" s="7"/>
      <c r="FW162" s="7"/>
      <c r="FX162" s="7"/>
      <c r="FY162" s="7"/>
      <c r="FZ162" s="7"/>
      <c r="GA162" s="7"/>
      <c r="GB162" s="7"/>
      <c r="GC162" s="7"/>
      <c r="GD162" s="7"/>
      <c r="GE162" s="7"/>
      <c r="GF162" s="7"/>
      <c r="GG162" s="7"/>
      <c r="GH162" s="7"/>
      <c r="GI162" s="7"/>
      <c r="GJ162" s="7"/>
      <c r="GK162" s="7"/>
      <c r="GL162" s="7"/>
      <c r="GM162" s="7"/>
      <c r="GN162" s="7"/>
      <c r="GO162" s="7"/>
      <c r="GP162" s="7"/>
      <c r="GQ162" s="7"/>
      <c r="GR162" s="7"/>
      <c r="GS162" s="7"/>
      <c r="GT162" s="7"/>
      <c r="GU162" s="7"/>
      <c r="GV162" s="7"/>
      <c r="GW162" s="7"/>
      <c r="GX162" s="7"/>
      <c r="GY162" s="7"/>
      <c r="GZ162" s="7"/>
      <c r="HA162" s="7"/>
      <c r="HB162" s="7"/>
      <c r="HC162" s="7"/>
      <c r="HD162" s="7"/>
      <c r="HE162" s="7"/>
      <c r="HF162" s="7"/>
      <c r="HG162" s="7"/>
    </row>
    <row r="163" spans="1:215" ht="12.75" customHeight="1">
      <c r="A163" s="27" t="s">
        <v>1660</v>
      </c>
      <c r="B163" s="18">
        <v>8435134853956</v>
      </c>
      <c r="C163" s="15" t="s">
        <v>1667</v>
      </c>
      <c r="D163" s="10"/>
      <c r="E163" s="10"/>
      <c r="F163" s="10" t="s">
        <v>1820</v>
      </c>
      <c r="G163" s="9">
        <v>1</v>
      </c>
      <c r="H163" s="8" t="s">
        <v>968</v>
      </c>
      <c r="I163" s="10"/>
      <c r="J163" s="10"/>
      <c r="K163" s="10"/>
      <c r="L163" s="51">
        <v>5984</v>
      </c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  <c r="AC163" s="7"/>
      <c r="AD163" s="7"/>
      <c r="AE163" s="7"/>
      <c r="AF163" s="7"/>
      <c r="AG163" s="7"/>
      <c r="AH163" s="7"/>
      <c r="AI163" s="7"/>
      <c r="AJ163" s="7"/>
      <c r="AK163" s="7"/>
      <c r="AL163" s="7"/>
      <c r="AM163" s="7"/>
      <c r="AN163" s="7"/>
      <c r="AO163" s="7"/>
      <c r="AP163" s="7"/>
      <c r="AQ163" s="7"/>
      <c r="AR163" s="7"/>
      <c r="AS163" s="7"/>
      <c r="AT163" s="7"/>
      <c r="AU163" s="7"/>
      <c r="AV163" s="7"/>
      <c r="AW163" s="7"/>
      <c r="AX163" s="7"/>
      <c r="AY163" s="7"/>
      <c r="AZ163" s="7"/>
      <c r="BA163" s="7"/>
      <c r="BB163" s="7"/>
      <c r="BC163" s="7"/>
      <c r="BD163" s="7"/>
      <c r="BE163" s="7"/>
      <c r="BF163" s="7"/>
      <c r="BG163" s="7"/>
      <c r="BH163" s="7"/>
      <c r="BI163" s="7"/>
      <c r="BJ163" s="7"/>
      <c r="BK163" s="7"/>
      <c r="BL163" s="7"/>
      <c r="BM163" s="7"/>
      <c r="BN163" s="7"/>
      <c r="BO163" s="7"/>
      <c r="BP163" s="7"/>
      <c r="BQ163" s="7"/>
      <c r="BR163" s="7"/>
      <c r="BS163" s="7"/>
      <c r="BT163" s="7"/>
      <c r="BU163" s="7"/>
      <c r="BV163" s="7"/>
      <c r="BW163" s="7"/>
      <c r="BX163" s="7"/>
      <c r="BY163" s="7"/>
      <c r="BZ163" s="7"/>
      <c r="CA163" s="7"/>
      <c r="CB163" s="7"/>
      <c r="CC163" s="7"/>
      <c r="CD163" s="7"/>
      <c r="CE163" s="7"/>
      <c r="CF163" s="7"/>
      <c r="CG163" s="7"/>
      <c r="CH163" s="7"/>
      <c r="CI163" s="7"/>
      <c r="CJ163" s="7"/>
      <c r="CK163" s="7"/>
      <c r="CL163" s="7"/>
      <c r="CM163" s="7"/>
      <c r="CN163" s="7"/>
      <c r="CO163" s="7"/>
      <c r="CP163" s="7"/>
      <c r="CQ163" s="7"/>
      <c r="CR163" s="7"/>
      <c r="CS163" s="7"/>
      <c r="CT163" s="7"/>
      <c r="CU163" s="7"/>
      <c r="CV163" s="7"/>
      <c r="CW163" s="7"/>
      <c r="CX163" s="7"/>
      <c r="CY163" s="7"/>
      <c r="CZ163" s="7"/>
      <c r="DA163" s="7"/>
      <c r="DB163" s="7"/>
      <c r="DC163" s="7"/>
      <c r="DD163" s="7"/>
      <c r="DE163" s="7"/>
      <c r="DF163" s="7"/>
      <c r="DG163" s="7"/>
      <c r="DH163" s="7"/>
      <c r="DI163" s="7"/>
      <c r="DJ163" s="7"/>
      <c r="DK163" s="7"/>
      <c r="DL163" s="7"/>
      <c r="DM163" s="7"/>
      <c r="DN163" s="7"/>
      <c r="DO163" s="7"/>
      <c r="DP163" s="7"/>
      <c r="DQ163" s="7"/>
      <c r="DR163" s="7"/>
      <c r="DS163" s="7"/>
      <c r="DT163" s="7"/>
      <c r="DU163" s="7"/>
      <c r="DV163" s="7"/>
      <c r="DW163" s="7"/>
      <c r="DX163" s="7"/>
      <c r="DY163" s="7"/>
      <c r="DZ163" s="7"/>
      <c r="EA163" s="7"/>
      <c r="EB163" s="7"/>
      <c r="EC163" s="7"/>
      <c r="ED163" s="7"/>
      <c r="EE163" s="7"/>
      <c r="EF163" s="7"/>
      <c r="EG163" s="7"/>
      <c r="EH163" s="7"/>
      <c r="EI163" s="7"/>
      <c r="EJ163" s="7"/>
      <c r="EK163" s="7"/>
      <c r="EL163" s="7"/>
      <c r="EM163" s="7"/>
      <c r="EN163" s="7"/>
      <c r="EO163" s="7"/>
      <c r="EP163" s="7"/>
      <c r="EQ163" s="7"/>
      <c r="ER163" s="7"/>
      <c r="ES163" s="7"/>
      <c r="ET163" s="7"/>
      <c r="EU163" s="7"/>
      <c r="EV163" s="7"/>
      <c r="EW163" s="7"/>
      <c r="EX163" s="7"/>
      <c r="EY163" s="7"/>
      <c r="EZ163" s="7"/>
      <c r="FA163" s="7"/>
      <c r="FB163" s="7"/>
      <c r="FC163" s="7"/>
      <c r="FD163" s="7"/>
      <c r="FE163" s="7"/>
      <c r="FF163" s="7"/>
      <c r="FG163" s="7"/>
      <c r="FH163" s="7"/>
      <c r="FI163" s="7"/>
      <c r="FJ163" s="7"/>
      <c r="FK163" s="7"/>
      <c r="FL163" s="7"/>
      <c r="FM163" s="7"/>
      <c r="FN163" s="7"/>
      <c r="FO163" s="7"/>
      <c r="FP163" s="7"/>
      <c r="FQ163" s="7"/>
      <c r="FR163" s="7"/>
      <c r="FS163" s="7"/>
      <c r="FT163" s="7"/>
      <c r="FU163" s="7"/>
      <c r="FV163" s="7"/>
      <c r="FW163" s="7"/>
      <c r="FX163" s="7"/>
      <c r="FY163" s="7"/>
      <c r="FZ163" s="7"/>
      <c r="GA163" s="7"/>
      <c r="GB163" s="7"/>
      <c r="GC163" s="7"/>
      <c r="GD163" s="7"/>
      <c r="GE163" s="7"/>
      <c r="GF163" s="7"/>
      <c r="GG163" s="7"/>
      <c r="GH163" s="7"/>
      <c r="GI163" s="7"/>
      <c r="GJ163" s="7"/>
      <c r="GK163" s="7"/>
      <c r="GL163" s="7"/>
      <c r="GM163" s="7"/>
      <c r="GN163" s="7"/>
      <c r="GO163" s="7"/>
      <c r="GP163" s="7"/>
      <c r="GQ163" s="7"/>
      <c r="GR163" s="7"/>
      <c r="GS163" s="7"/>
      <c r="GT163" s="7"/>
      <c r="GU163" s="7"/>
      <c r="GV163" s="7"/>
      <c r="GW163" s="7"/>
      <c r="GX163" s="7"/>
      <c r="GY163" s="7"/>
      <c r="GZ163" s="7"/>
      <c r="HA163" s="7"/>
      <c r="HB163" s="7"/>
      <c r="HC163" s="7"/>
      <c r="HD163" s="7"/>
      <c r="HE163" s="7"/>
      <c r="HF163" s="7"/>
      <c r="HG163" s="7"/>
    </row>
    <row r="164" spans="1:215" ht="12.75" customHeight="1">
      <c r="A164" s="27" t="s">
        <v>1661</v>
      </c>
      <c r="B164" s="18">
        <v>8435134853963</v>
      </c>
      <c r="C164" s="15" t="s">
        <v>1668</v>
      </c>
      <c r="D164" s="10"/>
      <c r="E164" s="10"/>
      <c r="F164" s="10" t="s">
        <v>1820</v>
      </c>
      <c r="G164" s="9">
        <v>1</v>
      </c>
      <c r="H164" s="8" t="s">
        <v>968</v>
      </c>
      <c r="I164" s="10"/>
      <c r="J164" s="10"/>
      <c r="K164" s="10"/>
      <c r="L164" s="51">
        <v>7365</v>
      </c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  <c r="AC164" s="7"/>
      <c r="AD164" s="7"/>
      <c r="AE164" s="7"/>
      <c r="AF164" s="7"/>
      <c r="AG164" s="7"/>
      <c r="AH164" s="7"/>
      <c r="AI164" s="7"/>
      <c r="AJ164" s="7"/>
      <c r="AK164" s="7"/>
      <c r="AL164" s="7"/>
      <c r="AM164" s="7"/>
      <c r="AN164" s="7"/>
      <c r="AO164" s="7"/>
      <c r="AP164" s="7"/>
      <c r="AQ164" s="7"/>
      <c r="AR164" s="7"/>
      <c r="AS164" s="7"/>
      <c r="AT164" s="7"/>
      <c r="AU164" s="7"/>
      <c r="AV164" s="7"/>
      <c r="AW164" s="7"/>
      <c r="AX164" s="7"/>
      <c r="AY164" s="7"/>
      <c r="AZ164" s="7"/>
      <c r="BA164" s="7"/>
      <c r="BB164" s="7"/>
      <c r="BC164" s="7"/>
      <c r="BD164" s="7"/>
      <c r="BE164" s="7"/>
      <c r="BF164" s="7"/>
      <c r="BG164" s="7"/>
      <c r="BH164" s="7"/>
      <c r="BI164" s="7"/>
      <c r="BJ164" s="7"/>
      <c r="BK164" s="7"/>
      <c r="BL164" s="7"/>
      <c r="BM164" s="7"/>
      <c r="BN164" s="7"/>
      <c r="BO164" s="7"/>
      <c r="BP164" s="7"/>
      <c r="BQ164" s="7"/>
      <c r="BR164" s="7"/>
      <c r="BS164" s="7"/>
      <c r="BT164" s="7"/>
      <c r="BU164" s="7"/>
      <c r="BV164" s="7"/>
      <c r="BW164" s="7"/>
      <c r="BX164" s="7"/>
      <c r="BY164" s="7"/>
      <c r="BZ164" s="7"/>
      <c r="CA164" s="7"/>
      <c r="CB164" s="7"/>
      <c r="CC164" s="7"/>
      <c r="CD164" s="7"/>
      <c r="CE164" s="7"/>
      <c r="CF164" s="7"/>
      <c r="CG164" s="7"/>
      <c r="CH164" s="7"/>
      <c r="CI164" s="7"/>
      <c r="CJ164" s="7"/>
      <c r="CK164" s="7"/>
      <c r="CL164" s="7"/>
      <c r="CM164" s="7"/>
      <c r="CN164" s="7"/>
      <c r="CO164" s="7"/>
      <c r="CP164" s="7"/>
      <c r="CQ164" s="7"/>
      <c r="CR164" s="7"/>
      <c r="CS164" s="7"/>
      <c r="CT164" s="7"/>
      <c r="CU164" s="7"/>
      <c r="CV164" s="7"/>
      <c r="CW164" s="7"/>
      <c r="CX164" s="7"/>
      <c r="CY164" s="7"/>
      <c r="CZ164" s="7"/>
      <c r="DA164" s="7"/>
      <c r="DB164" s="7"/>
      <c r="DC164" s="7"/>
      <c r="DD164" s="7"/>
      <c r="DE164" s="7"/>
      <c r="DF164" s="7"/>
      <c r="DG164" s="7"/>
      <c r="DH164" s="7"/>
      <c r="DI164" s="7"/>
      <c r="DJ164" s="7"/>
      <c r="DK164" s="7"/>
      <c r="DL164" s="7"/>
      <c r="DM164" s="7"/>
      <c r="DN164" s="7"/>
      <c r="DO164" s="7"/>
      <c r="DP164" s="7"/>
      <c r="DQ164" s="7"/>
      <c r="DR164" s="7"/>
      <c r="DS164" s="7"/>
      <c r="DT164" s="7"/>
      <c r="DU164" s="7"/>
      <c r="DV164" s="7"/>
      <c r="DW164" s="7"/>
      <c r="DX164" s="7"/>
      <c r="DY164" s="7"/>
      <c r="DZ164" s="7"/>
      <c r="EA164" s="7"/>
      <c r="EB164" s="7"/>
      <c r="EC164" s="7"/>
      <c r="ED164" s="7"/>
      <c r="EE164" s="7"/>
      <c r="EF164" s="7"/>
      <c r="EG164" s="7"/>
      <c r="EH164" s="7"/>
      <c r="EI164" s="7"/>
      <c r="EJ164" s="7"/>
      <c r="EK164" s="7"/>
      <c r="EL164" s="7"/>
      <c r="EM164" s="7"/>
      <c r="EN164" s="7"/>
      <c r="EO164" s="7"/>
      <c r="EP164" s="7"/>
      <c r="EQ164" s="7"/>
      <c r="ER164" s="7"/>
      <c r="ES164" s="7"/>
      <c r="ET164" s="7"/>
      <c r="EU164" s="7"/>
      <c r="EV164" s="7"/>
      <c r="EW164" s="7"/>
      <c r="EX164" s="7"/>
      <c r="EY164" s="7"/>
      <c r="EZ164" s="7"/>
      <c r="FA164" s="7"/>
      <c r="FB164" s="7"/>
      <c r="FC164" s="7"/>
      <c r="FD164" s="7"/>
      <c r="FE164" s="7"/>
      <c r="FF164" s="7"/>
      <c r="FG164" s="7"/>
      <c r="FH164" s="7"/>
      <c r="FI164" s="7"/>
      <c r="FJ164" s="7"/>
      <c r="FK164" s="7"/>
      <c r="FL164" s="7"/>
      <c r="FM164" s="7"/>
      <c r="FN164" s="7"/>
      <c r="FO164" s="7"/>
      <c r="FP164" s="7"/>
      <c r="FQ164" s="7"/>
      <c r="FR164" s="7"/>
      <c r="FS164" s="7"/>
      <c r="FT164" s="7"/>
      <c r="FU164" s="7"/>
      <c r="FV164" s="7"/>
      <c r="FW164" s="7"/>
      <c r="FX164" s="7"/>
      <c r="FY164" s="7"/>
      <c r="FZ164" s="7"/>
      <c r="GA164" s="7"/>
      <c r="GB164" s="7"/>
      <c r="GC164" s="7"/>
      <c r="GD164" s="7"/>
      <c r="GE164" s="7"/>
      <c r="GF164" s="7"/>
      <c r="GG164" s="7"/>
      <c r="GH164" s="7"/>
      <c r="GI164" s="7"/>
      <c r="GJ164" s="7"/>
      <c r="GK164" s="7"/>
      <c r="GL164" s="7"/>
      <c r="GM164" s="7"/>
      <c r="GN164" s="7"/>
      <c r="GO164" s="7"/>
      <c r="GP164" s="7"/>
      <c r="GQ164" s="7"/>
      <c r="GR164" s="7"/>
      <c r="GS164" s="7"/>
      <c r="GT164" s="7"/>
      <c r="GU164" s="7"/>
      <c r="GV164" s="7"/>
      <c r="GW164" s="7"/>
      <c r="GX164" s="7"/>
      <c r="GY164" s="7"/>
      <c r="GZ164" s="7"/>
      <c r="HA164" s="7"/>
      <c r="HB164" s="7"/>
      <c r="HC164" s="7"/>
      <c r="HD164" s="7"/>
      <c r="HE164" s="7"/>
      <c r="HF164" s="7"/>
      <c r="HG164" s="7"/>
    </row>
    <row r="165" spans="1:215" ht="12.75" customHeight="1">
      <c r="A165" s="27" t="s">
        <v>1662</v>
      </c>
      <c r="B165" s="18">
        <v>8435134853970</v>
      </c>
      <c r="C165" s="15" t="s">
        <v>1670</v>
      </c>
      <c r="D165" s="10"/>
      <c r="E165" s="10"/>
      <c r="F165" s="10" t="s">
        <v>1820</v>
      </c>
      <c r="G165" s="9">
        <v>1</v>
      </c>
      <c r="H165" s="8" t="s">
        <v>968</v>
      </c>
      <c r="I165" s="21"/>
      <c r="J165" s="21"/>
      <c r="K165" s="21"/>
      <c r="L165" s="51">
        <v>7796</v>
      </c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"/>
      <c r="AD165" s="7"/>
      <c r="AE165" s="7"/>
      <c r="AF165" s="7"/>
      <c r="AG165" s="7"/>
      <c r="AH165" s="7"/>
      <c r="AI165" s="7"/>
      <c r="AJ165" s="7"/>
      <c r="AK165" s="7"/>
      <c r="AL165" s="7"/>
      <c r="AM165" s="7"/>
      <c r="AN165" s="7"/>
      <c r="AO165" s="7"/>
      <c r="AP165" s="7"/>
      <c r="AQ165" s="7"/>
      <c r="AR165" s="7"/>
      <c r="AS165" s="7"/>
      <c r="AT165" s="7"/>
      <c r="AU165" s="7"/>
      <c r="AV165" s="7"/>
      <c r="AW165" s="7"/>
      <c r="AX165" s="7"/>
      <c r="AY165" s="7"/>
      <c r="AZ165" s="7"/>
      <c r="BA165" s="7"/>
      <c r="BB165" s="7"/>
      <c r="BC165" s="7"/>
      <c r="BD165" s="7"/>
      <c r="BE165" s="7"/>
      <c r="BF165" s="7"/>
      <c r="BG165" s="7"/>
      <c r="BH165" s="7"/>
      <c r="BI165" s="7"/>
      <c r="BJ165" s="7"/>
      <c r="BK165" s="7"/>
      <c r="BL165" s="7"/>
      <c r="BM165" s="7"/>
      <c r="BN165" s="7"/>
      <c r="BO165" s="7"/>
      <c r="BP165" s="7"/>
      <c r="BQ165" s="7"/>
      <c r="BR165" s="7"/>
      <c r="BS165" s="7"/>
      <c r="BT165" s="7"/>
      <c r="BU165" s="7"/>
      <c r="BV165" s="7"/>
      <c r="BW165" s="7"/>
      <c r="BX165" s="7"/>
      <c r="BY165" s="7"/>
      <c r="BZ165" s="7"/>
      <c r="CA165" s="7"/>
      <c r="CB165" s="7"/>
      <c r="CC165" s="7"/>
      <c r="CD165" s="7"/>
      <c r="CE165" s="7"/>
      <c r="CF165" s="7"/>
      <c r="CG165" s="7"/>
      <c r="CH165" s="7"/>
      <c r="CI165" s="7"/>
      <c r="CJ165" s="7"/>
      <c r="CK165" s="7"/>
      <c r="CL165" s="7"/>
      <c r="CM165" s="7"/>
      <c r="CN165" s="7"/>
      <c r="CO165" s="7"/>
      <c r="CP165" s="7"/>
      <c r="CQ165" s="7"/>
      <c r="CR165" s="7"/>
      <c r="CS165" s="7"/>
      <c r="CT165" s="7"/>
      <c r="CU165" s="7"/>
      <c r="CV165" s="7"/>
      <c r="CW165" s="7"/>
      <c r="CX165" s="7"/>
      <c r="CY165" s="7"/>
      <c r="CZ165" s="7"/>
      <c r="DA165" s="7"/>
      <c r="DB165" s="7"/>
      <c r="DC165" s="7"/>
      <c r="DD165" s="7"/>
      <c r="DE165" s="7"/>
      <c r="DF165" s="7"/>
      <c r="DG165" s="7"/>
      <c r="DH165" s="7"/>
      <c r="DI165" s="7"/>
      <c r="DJ165" s="7"/>
      <c r="DK165" s="7"/>
      <c r="DL165" s="7"/>
      <c r="DM165" s="7"/>
      <c r="DN165" s="7"/>
      <c r="DO165" s="7"/>
      <c r="DP165" s="7"/>
      <c r="DQ165" s="7"/>
      <c r="DR165" s="7"/>
      <c r="DS165" s="7"/>
      <c r="DT165" s="7"/>
      <c r="DU165" s="7"/>
      <c r="DV165" s="7"/>
      <c r="DW165" s="7"/>
      <c r="DX165" s="7"/>
      <c r="DY165" s="7"/>
      <c r="DZ165" s="7"/>
      <c r="EA165" s="7"/>
      <c r="EB165" s="7"/>
      <c r="EC165" s="7"/>
      <c r="ED165" s="7"/>
      <c r="EE165" s="7"/>
      <c r="EF165" s="7"/>
      <c r="EG165" s="7"/>
      <c r="EH165" s="7"/>
      <c r="EI165" s="7"/>
      <c r="EJ165" s="7"/>
      <c r="EK165" s="7"/>
      <c r="EL165" s="7"/>
      <c r="EM165" s="7"/>
      <c r="EN165" s="7"/>
      <c r="EO165" s="7"/>
      <c r="EP165" s="7"/>
      <c r="EQ165" s="7"/>
      <c r="ER165" s="7"/>
      <c r="ES165" s="7"/>
      <c r="ET165" s="7"/>
      <c r="EU165" s="7"/>
      <c r="EV165" s="7"/>
      <c r="EW165" s="7"/>
      <c r="EX165" s="7"/>
      <c r="EY165" s="7"/>
      <c r="EZ165" s="7"/>
      <c r="FA165" s="7"/>
      <c r="FB165" s="7"/>
      <c r="FC165" s="7"/>
      <c r="FD165" s="7"/>
      <c r="FE165" s="7"/>
      <c r="FF165" s="7"/>
      <c r="FG165" s="7"/>
      <c r="FH165" s="7"/>
      <c r="FI165" s="7"/>
      <c r="FJ165" s="7"/>
      <c r="FK165" s="7"/>
      <c r="FL165" s="7"/>
      <c r="FM165" s="7"/>
      <c r="FN165" s="7"/>
      <c r="FO165" s="7"/>
      <c r="FP165" s="7"/>
      <c r="FQ165" s="7"/>
      <c r="FR165" s="7"/>
      <c r="FS165" s="7"/>
      <c r="FT165" s="7"/>
      <c r="FU165" s="7"/>
      <c r="FV165" s="7"/>
      <c r="FW165" s="7"/>
      <c r="FX165" s="7"/>
      <c r="FY165" s="7"/>
      <c r="FZ165" s="7"/>
      <c r="GA165" s="7"/>
      <c r="GB165" s="7"/>
      <c r="GC165" s="7"/>
      <c r="GD165" s="7"/>
      <c r="GE165" s="7"/>
      <c r="GF165" s="7"/>
      <c r="GG165" s="7"/>
      <c r="GH165" s="7"/>
      <c r="GI165" s="7"/>
      <c r="GJ165" s="7"/>
      <c r="GK165" s="7"/>
      <c r="GL165" s="7"/>
      <c r="GM165" s="7"/>
      <c r="GN165" s="7"/>
      <c r="GO165" s="7"/>
      <c r="GP165" s="7"/>
      <c r="GQ165" s="7"/>
      <c r="GR165" s="7"/>
      <c r="GS165" s="7"/>
      <c r="GT165" s="7"/>
      <c r="GU165" s="7"/>
      <c r="GV165" s="7"/>
      <c r="GW165" s="7"/>
      <c r="GX165" s="7"/>
      <c r="GY165" s="7"/>
      <c r="GZ165" s="7"/>
      <c r="HA165" s="7"/>
      <c r="HB165" s="7"/>
      <c r="HC165" s="7"/>
      <c r="HD165" s="7"/>
      <c r="HE165" s="7"/>
      <c r="HF165" s="7"/>
      <c r="HG165" s="7"/>
    </row>
    <row r="166" spans="1:215" ht="13.5" customHeight="1">
      <c r="A166" s="27" t="s">
        <v>1663</v>
      </c>
      <c r="B166" s="18">
        <v>8435134853987</v>
      </c>
      <c r="C166" s="15" t="s">
        <v>1669</v>
      </c>
      <c r="D166" s="10"/>
      <c r="E166" s="10"/>
      <c r="F166" s="10" t="s">
        <v>1820</v>
      </c>
      <c r="G166" s="9">
        <v>1</v>
      </c>
      <c r="H166" s="8" t="s">
        <v>968</v>
      </c>
      <c r="I166" s="21"/>
      <c r="J166" s="21"/>
      <c r="K166" s="21"/>
      <c r="L166" s="51">
        <v>7697</v>
      </c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"/>
      <c r="AD166" s="7"/>
      <c r="AE166" s="7"/>
      <c r="AF166" s="7"/>
      <c r="AG166" s="7"/>
      <c r="AH166" s="7"/>
      <c r="AI166" s="7"/>
      <c r="AJ166" s="7"/>
      <c r="AK166" s="7"/>
      <c r="AL166" s="7"/>
      <c r="AM166" s="7"/>
      <c r="AN166" s="7"/>
      <c r="AO166" s="7"/>
      <c r="AP166" s="7"/>
      <c r="AQ166" s="7"/>
      <c r="AR166" s="7"/>
      <c r="AS166" s="7"/>
      <c r="AT166" s="7"/>
      <c r="AU166" s="7"/>
      <c r="AV166" s="7"/>
      <c r="AW166" s="7"/>
      <c r="AX166" s="7"/>
      <c r="AY166" s="7"/>
      <c r="AZ166" s="7"/>
      <c r="BA166" s="7"/>
      <c r="BB166" s="7"/>
      <c r="BC166" s="7"/>
      <c r="BD166" s="7"/>
      <c r="BE166" s="7"/>
      <c r="BF166" s="7"/>
      <c r="BG166" s="7"/>
      <c r="BH166" s="7"/>
      <c r="BI166" s="7"/>
      <c r="BJ166" s="7"/>
      <c r="BK166" s="7"/>
      <c r="BL166" s="7"/>
      <c r="BM166" s="7"/>
      <c r="BN166" s="7"/>
      <c r="BO166" s="7"/>
      <c r="BP166" s="7"/>
      <c r="BQ166" s="7"/>
      <c r="BR166" s="7"/>
      <c r="BS166" s="7"/>
      <c r="BT166" s="7"/>
      <c r="BU166" s="7"/>
      <c r="BV166" s="7"/>
      <c r="BW166" s="7"/>
      <c r="BX166" s="7"/>
      <c r="BY166" s="7"/>
      <c r="BZ166" s="7"/>
      <c r="CA166" s="7"/>
      <c r="CB166" s="7"/>
      <c r="CC166" s="7"/>
      <c r="CD166" s="7"/>
      <c r="CE166" s="7"/>
      <c r="CF166" s="7"/>
      <c r="CG166" s="7"/>
      <c r="CH166" s="7"/>
      <c r="CI166" s="7"/>
      <c r="CJ166" s="7"/>
      <c r="CK166" s="7"/>
      <c r="CL166" s="7"/>
      <c r="CM166" s="7"/>
      <c r="CN166" s="7"/>
      <c r="CO166" s="7"/>
      <c r="CP166" s="7"/>
      <c r="CQ166" s="7"/>
      <c r="CR166" s="7"/>
      <c r="CS166" s="7"/>
      <c r="CT166" s="7"/>
      <c r="CU166" s="7"/>
      <c r="CV166" s="7"/>
      <c r="CW166" s="7"/>
      <c r="CX166" s="7"/>
      <c r="CY166" s="7"/>
      <c r="CZ166" s="7"/>
      <c r="DA166" s="7"/>
      <c r="DB166" s="7"/>
      <c r="DC166" s="7"/>
      <c r="DD166" s="7"/>
      <c r="DE166" s="7"/>
      <c r="DF166" s="7"/>
      <c r="DG166" s="7"/>
      <c r="DH166" s="7"/>
      <c r="DI166" s="7"/>
      <c r="DJ166" s="7"/>
      <c r="DK166" s="7"/>
      <c r="DL166" s="7"/>
      <c r="DM166" s="7"/>
      <c r="DN166" s="7"/>
      <c r="DO166" s="7"/>
      <c r="DP166" s="7"/>
      <c r="DQ166" s="7"/>
      <c r="DR166" s="7"/>
      <c r="DS166" s="7"/>
      <c r="DT166" s="7"/>
      <c r="DU166" s="7"/>
      <c r="DV166" s="7"/>
      <c r="DW166" s="7"/>
      <c r="DX166" s="7"/>
      <c r="DY166" s="7"/>
      <c r="DZ166" s="7"/>
      <c r="EA166" s="7"/>
      <c r="EB166" s="7"/>
      <c r="EC166" s="7"/>
      <c r="ED166" s="7"/>
      <c r="EE166" s="7"/>
      <c r="EF166" s="7"/>
      <c r="EG166" s="7"/>
      <c r="EH166" s="7"/>
      <c r="EI166" s="7"/>
      <c r="EJ166" s="7"/>
      <c r="EK166" s="7"/>
      <c r="EL166" s="7"/>
      <c r="EM166" s="7"/>
      <c r="EN166" s="7"/>
      <c r="EO166" s="7"/>
      <c r="EP166" s="7"/>
      <c r="EQ166" s="7"/>
      <c r="ER166" s="7"/>
      <c r="ES166" s="7"/>
      <c r="ET166" s="7"/>
      <c r="EU166" s="7"/>
      <c r="EV166" s="7"/>
      <c r="EW166" s="7"/>
      <c r="EX166" s="7"/>
      <c r="EY166" s="7"/>
      <c r="EZ166" s="7"/>
      <c r="FA166" s="7"/>
      <c r="FB166" s="7"/>
      <c r="FC166" s="7"/>
      <c r="FD166" s="7"/>
      <c r="FE166" s="7"/>
      <c r="FF166" s="7"/>
      <c r="FG166" s="7"/>
      <c r="FH166" s="7"/>
      <c r="FI166" s="7"/>
      <c r="FJ166" s="7"/>
      <c r="FK166" s="7"/>
      <c r="FL166" s="7"/>
      <c r="FM166" s="7"/>
      <c r="FN166" s="7"/>
      <c r="FO166" s="7"/>
      <c r="FP166" s="7"/>
      <c r="FQ166" s="7"/>
      <c r="FR166" s="7"/>
      <c r="FS166" s="7"/>
      <c r="FT166" s="7"/>
      <c r="FU166" s="7"/>
      <c r="FV166" s="7"/>
      <c r="FW166" s="7"/>
      <c r="FX166" s="7"/>
      <c r="FY166" s="7"/>
      <c r="FZ166" s="7"/>
      <c r="GA166" s="7"/>
      <c r="GB166" s="7"/>
      <c r="GC166" s="7"/>
      <c r="GD166" s="7"/>
      <c r="GE166" s="7"/>
      <c r="GF166" s="7"/>
      <c r="GG166" s="7"/>
      <c r="GH166" s="7"/>
      <c r="GI166" s="7"/>
      <c r="GJ166" s="7"/>
      <c r="GK166" s="7"/>
      <c r="GL166" s="7"/>
      <c r="GM166" s="7"/>
      <c r="GN166" s="7"/>
      <c r="GO166" s="7"/>
      <c r="GP166" s="7"/>
      <c r="GQ166" s="7"/>
      <c r="GR166" s="7"/>
      <c r="GS166" s="7"/>
      <c r="GT166" s="7"/>
      <c r="GU166" s="7"/>
      <c r="GV166" s="7"/>
      <c r="GW166" s="7"/>
      <c r="GX166" s="7"/>
      <c r="GY166" s="7"/>
      <c r="GZ166" s="7"/>
      <c r="HA166" s="7"/>
      <c r="HB166" s="7"/>
      <c r="HC166" s="7"/>
      <c r="HD166" s="7"/>
      <c r="HE166" s="7"/>
      <c r="HF166" s="7"/>
      <c r="HG166" s="7"/>
    </row>
    <row r="167" spans="1:215" ht="12.75" customHeight="1">
      <c r="A167" s="27" t="s">
        <v>1664</v>
      </c>
      <c r="B167" s="18">
        <v>8435134853994</v>
      </c>
      <c r="C167" s="15" t="s">
        <v>1671</v>
      </c>
      <c r="D167" s="10"/>
      <c r="E167" s="10"/>
      <c r="F167" s="10" t="s">
        <v>1820</v>
      </c>
      <c r="G167" s="9">
        <v>1</v>
      </c>
      <c r="H167" s="8" t="s">
        <v>968</v>
      </c>
      <c r="I167" s="21"/>
      <c r="J167" s="21"/>
      <c r="K167" s="21"/>
      <c r="L167" s="51">
        <v>8125</v>
      </c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"/>
      <c r="AD167" s="7"/>
      <c r="AE167" s="7"/>
      <c r="AF167" s="7"/>
      <c r="AG167" s="7"/>
      <c r="AH167" s="7"/>
      <c r="AI167" s="7"/>
      <c r="AJ167" s="7"/>
      <c r="AK167" s="7"/>
      <c r="AL167" s="7"/>
      <c r="AM167" s="7"/>
      <c r="AN167" s="7"/>
      <c r="AO167" s="7"/>
      <c r="AP167" s="7"/>
      <c r="AQ167" s="7"/>
      <c r="AR167" s="7"/>
      <c r="AS167" s="7"/>
      <c r="AT167" s="7"/>
      <c r="AU167" s="7"/>
      <c r="AV167" s="7"/>
      <c r="AW167" s="7"/>
      <c r="AX167" s="7"/>
      <c r="AY167" s="7"/>
      <c r="AZ167" s="7"/>
      <c r="BA167" s="7"/>
      <c r="BB167" s="7"/>
      <c r="BC167" s="7"/>
      <c r="BD167" s="7"/>
      <c r="BE167" s="7"/>
      <c r="BF167" s="7"/>
      <c r="BG167" s="7"/>
      <c r="BH167" s="7"/>
      <c r="BI167" s="7"/>
      <c r="BJ167" s="7"/>
      <c r="BK167" s="7"/>
      <c r="BL167" s="7"/>
      <c r="BM167" s="7"/>
      <c r="BN167" s="7"/>
      <c r="BO167" s="7"/>
      <c r="BP167" s="7"/>
      <c r="BQ167" s="7"/>
      <c r="BR167" s="7"/>
      <c r="BS167" s="7"/>
      <c r="BT167" s="7"/>
      <c r="BU167" s="7"/>
      <c r="BV167" s="7"/>
      <c r="BW167" s="7"/>
      <c r="BX167" s="7"/>
      <c r="BY167" s="7"/>
      <c r="BZ167" s="7"/>
      <c r="CA167" s="7"/>
      <c r="CB167" s="7"/>
      <c r="CC167" s="7"/>
      <c r="CD167" s="7"/>
      <c r="CE167" s="7"/>
      <c r="CF167" s="7"/>
      <c r="CG167" s="7"/>
      <c r="CH167" s="7"/>
      <c r="CI167" s="7"/>
      <c r="CJ167" s="7"/>
      <c r="CK167" s="7"/>
      <c r="CL167" s="7"/>
      <c r="CM167" s="7"/>
      <c r="CN167" s="7"/>
      <c r="CO167" s="7"/>
      <c r="CP167" s="7"/>
      <c r="CQ167" s="7"/>
      <c r="CR167" s="7"/>
      <c r="CS167" s="7"/>
      <c r="CT167" s="7"/>
      <c r="CU167" s="7"/>
      <c r="CV167" s="7"/>
      <c r="CW167" s="7"/>
      <c r="CX167" s="7"/>
      <c r="CY167" s="7"/>
      <c r="CZ167" s="7"/>
      <c r="DA167" s="7"/>
      <c r="DB167" s="7"/>
      <c r="DC167" s="7"/>
      <c r="DD167" s="7"/>
      <c r="DE167" s="7"/>
      <c r="DF167" s="7"/>
      <c r="DG167" s="7"/>
      <c r="DH167" s="7"/>
      <c r="DI167" s="7"/>
      <c r="DJ167" s="7"/>
      <c r="DK167" s="7"/>
      <c r="DL167" s="7"/>
      <c r="DM167" s="7"/>
      <c r="DN167" s="7"/>
      <c r="DO167" s="7"/>
      <c r="DP167" s="7"/>
      <c r="DQ167" s="7"/>
      <c r="DR167" s="7"/>
      <c r="DS167" s="7"/>
      <c r="DT167" s="7"/>
      <c r="DU167" s="7"/>
      <c r="DV167" s="7"/>
      <c r="DW167" s="7"/>
      <c r="DX167" s="7"/>
      <c r="DY167" s="7"/>
      <c r="DZ167" s="7"/>
      <c r="EA167" s="7"/>
      <c r="EB167" s="7"/>
      <c r="EC167" s="7"/>
      <c r="ED167" s="7"/>
      <c r="EE167" s="7"/>
      <c r="EF167" s="7"/>
      <c r="EG167" s="7"/>
      <c r="EH167" s="7"/>
      <c r="EI167" s="7"/>
      <c r="EJ167" s="7"/>
      <c r="EK167" s="7"/>
      <c r="EL167" s="7"/>
      <c r="EM167" s="7"/>
      <c r="EN167" s="7"/>
      <c r="EO167" s="7"/>
      <c r="EP167" s="7"/>
      <c r="EQ167" s="7"/>
      <c r="ER167" s="7"/>
      <c r="ES167" s="7"/>
      <c r="ET167" s="7"/>
      <c r="EU167" s="7"/>
      <c r="EV167" s="7"/>
      <c r="EW167" s="7"/>
      <c r="EX167" s="7"/>
      <c r="EY167" s="7"/>
      <c r="EZ167" s="7"/>
      <c r="FA167" s="7"/>
      <c r="FB167" s="7"/>
      <c r="FC167" s="7"/>
      <c r="FD167" s="7"/>
      <c r="FE167" s="7"/>
      <c r="FF167" s="7"/>
      <c r="FG167" s="7"/>
      <c r="FH167" s="7"/>
      <c r="FI167" s="7"/>
      <c r="FJ167" s="7"/>
      <c r="FK167" s="7"/>
      <c r="FL167" s="7"/>
      <c r="FM167" s="7"/>
      <c r="FN167" s="7"/>
      <c r="FO167" s="7"/>
      <c r="FP167" s="7"/>
      <c r="FQ167" s="7"/>
      <c r="FR167" s="7"/>
      <c r="FS167" s="7"/>
      <c r="FT167" s="7"/>
      <c r="FU167" s="7"/>
      <c r="FV167" s="7"/>
      <c r="FW167" s="7"/>
      <c r="FX167" s="7"/>
      <c r="FY167" s="7"/>
      <c r="FZ167" s="7"/>
      <c r="GA167" s="7"/>
      <c r="GB167" s="7"/>
      <c r="GC167" s="7"/>
      <c r="GD167" s="7"/>
      <c r="GE167" s="7"/>
      <c r="GF167" s="7"/>
      <c r="GG167" s="7"/>
      <c r="GH167" s="7"/>
      <c r="GI167" s="7"/>
      <c r="GJ167" s="7"/>
      <c r="GK167" s="7"/>
      <c r="GL167" s="7"/>
      <c r="GM167" s="7"/>
      <c r="GN167" s="7"/>
      <c r="GO167" s="7"/>
      <c r="GP167" s="7"/>
      <c r="GQ167" s="7"/>
      <c r="GR167" s="7"/>
      <c r="GS167" s="7"/>
      <c r="GT167" s="7"/>
      <c r="GU167" s="7"/>
      <c r="GV167" s="7"/>
      <c r="GW167" s="7"/>
      <c r="GX167" s="7"/>
      <c r="GY167" s="7"/>
      <c r="GZ167" s="7"/>
      <c r="HA167" s="7"/>
      <c r="HB167" s="7"/>
      <c r="HC167" s="7"/>
      <c r="HD167" s="7"/>
      <c r="HE167" s="7"/>
      <c r="HF167" s="7"/>
      <c r="HG167" s="7"/>
    </row>
    <row r="168" spans="1:215" ht="12.75" customHeight="1">
      <c r="A168" s="27" t="s">
        <v>1677</v>
      </c>
      <c r="B168" s="18">
        <v>8435134853796</v>
      </c>
      <c r="C168" s="18" t="s">
        <v>1679</v>
      </c>
      <c r="D168" s="10"/>
      <c r="E168" s="10"/>
      <c r="F168" s="10" t="s">
        <v>1367</v>
      </c>
      <c r="G168" s="9">
        <v>1</v>
      </c>
      <c r="H168" s="8" t="s">
        <v>857</v>
      </c>
      <c r="I168" s="21"/>
      <c r="J168" s="21"/>
      <c r="K168" s="21"/>
      <c r="L168" s="51">
        <v>817</v>
      </c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  <c r="AC168" s="7"/>
      <c r="AD168" s="7"/>
      <c r="AE168" s="7"/>
      <c r="AF168" s="7"/>
      <c r="AG168" s="7"/>
      <c r="AH168" s="7"/>
      <c r="AI168" s="7"/>
      <c r="AJ168" s="7"/>
      <c r="AK168" s="7"/>
      <c r="AL168" s="7"/>
      <c r="AM168" s="7"/>
      <c r="AN168" s="7"/>
      <c r="AO168" s="7"/>
      <c r="AP168" s="7"/>
      <c r="AQ168" s="7"/>
      <c r="AR168" s="7"/>
      <c r="AS168" s="7"/>
      <c r="AT168" s="7"/>
      <c r="AU168" s="7"/>
      <c r="AV168" s="7"/>
      <c r="AW168" s="7"/>
      <c r="AX168" s="7"/>
      <c r="AY168" s="7"/>
      <c r="AZ168" s="7"/>
      <c r="BA168" s="7"/>
      <c r="BB168" s="7"/>
      <c r="BC168" s="7"/>
      <c r="BD168" s="7"/>
      <c r="BE168" s="7"/>
      <c r="BF168" s="7"/>
      <c r="BG168" s="7"/>
      <c r="BH168" s="7"/>
      <c r="BI168" s="7"/>
      <c r="BJ168" s="7"/>
      <c r="BK168" s="7"/>
      <c r="BL168" s="7"/>
      <c r="BM168" s="7"/>
      <c r="BN168" s="7"/>
      <c r="BO168" s="7"/>
      <c r="BP168" s="7"/>
      <c r="BQ168" s="7"/>
      <c r="BR168" s="7"/>
      <c r="BS168" s="7"/>
      <c r="BT168" s="7"/>
      <c r="BU168" s="7"/>
      <c r="BV168" s="7"/>
      <c r="BW168" s="7"/>
      <c r="BX168" s="7"/>
      <c r="BY168" s="7"/>
      <c r="BZ168" s="7"/>
      <c r="CA168" s="7"/>
      <c r="CB168" s="7"/>
      <c r="CC168" s="7"/>
      <c r="CD168" s="7"/>
      <c r="CE168" s="7"/>
      <c r="CF168" s="7"/>
      <c r="CG168" s="7"/>
      <c r="CH168" s="7"/>
      <c r="CI168" s="7"/>
      <c r="CJ168" s="7"/>
      <c r="CK168" s="7"/>
      <c r="CL168" s="7"/>
      <c r="CM168" s="7"/>
      <c r="CN168" s="7"/>
      <c r="CO168" s="7"/>
      <c r="CP168" s="7"/>
      <c r="CQ168" s="7"/>
      <c r="CR168" s="7"/>
      <c r="CS168" s="7"/>
      <c r="CT168" s="7"/>
      <c r="CU168" s="7"/>
      <c r="CV168" s="7"/>
      <c r="CW168" s="7"/>
      <c r="CX168" s="7"/>
      <c r="CY168" s="7"/>
      <c r="CZ168" s="7"/>
      <c r="DA168" s="7"/>
      <c r="DB168" s="7"/>
      <c r="DC168" s="7"/>
      <c r="DD168" s="7"/>
      <c r="DE168" s="7"/>
      <c r="DF168" s="7"/>
      <c r="DG168" s="7"/>
      <c r="DH168" s="7"/>
      <c r="DI168" s="7"/>
      <c r="DJ168" s="7"/>
      <c r="DK168" s="7"/>
      <c r="DL168" s="7"/>
      <c r="DM168" s="7"/>
      <c r="DN168" s="7"/>
      <c r="DO168" s="7"/>
      <c r="DP168" s="7"/>
      <c r="DQ168" s="7"/>
      <c r="DR168" s="7"/>
      <c r="DS168" s="7"/>
      <c r="DT168" s="7"/>
      <c r="DU168" s="7"/>
      <c r="DV168" s="7"/>
      <c r="DW168" s="7"/>
      <c r="DX168" s="7"/>
      <c r="DY168" s="7"/>
      <c r="DZ168" s="7"/>
      <c r="EA168" s="7"/>
      <c r="EB168" s="7"/>
      <c r="EC168" s="7"/>
      <c r="ED168" s="7"/>
      <c r="EE168" s="7"/>
      <c r="EF168" s="7"/>
      <c r="EG168" s="7"/>
      <c r="EH168" s="7"/>
      <c r="EI168" s="7"/>
      <c r="EJ168" s="7"/>
      <c r="EK168" s="7"/>
      <c r="EL168" s="7"/>
      <c r="EM168" s="7"/>
      <c r="EN168" s="7"/>
      <c r="EO168" s="7"/>
      <c r="EP168" s="7"/>
      <c r="EQ168" s="7"/>
      <c r="ER168" s="7"/>
      <c r="ES168" s="7"/>
      <c r="ET168" s="7"/>
      <c r="EU168" s="7"/>
      <c r="EV168" s="7"/>
      <c r="EW168" s="7"/>
      <c r="EX168" s="7"/>
      <c r="EY168" s="7"/>
      <c r="EZ168" s="7"/>
      <c r="FA168" s="7"/>
      <c r="FB168" s="7"/>
      <c r="FC168" s="7"/>
      <c r="FD168" s="7"/>
      <c r="FE168" s="7"/>
      <c r="FF168" s="7"/>
      <c r="FG168" s="7"/>
      <c r="FH168" s="7"/>
      <c r="FI168" s="7"/>
      <c r="FJ168" s="7"/>
      <c r="FK168" s="7"/>
      <c r="FL168" s="7"/>
      <c r="FM168" s="7"/>
      <c r="FN168" s="7"/>
      <c r="FO168" s="7"/>
      <c r="FP168" s="7"/>
      <c r="FQ168" s="7"/>
      <c r="FR168" s="7"/>
      <c r="FS168" s="7"/>
      <c r="FT168" s="7"/>
      <c r="FU168" s="7"/>
      <c r="FV168" s="7"/>
      <c r="FW168" s="7"/>
      <c r="FX168" s="7"/>
      <c r="FY168" s="7"/>
      <c r="FZ168" s="7"/>
      <c r="GA168" s="7"/>
      <c r="GB168" s="7"/>
      <c r="GC168" s="7"/>
      <c r="GD168" s="7"/>
      <c r="GE168" s="7"/>
      <c r="GF168" s="7"/>
      <c r="GG168" s="7"/>
      <c r="GH168" s="7"/>
      <c r="GI168" s="7"/>
      <c r="GJ168" s="7"/>
      <c r="GK168" s="7"/>
      <c r="GL168" s="7"/>
      <c r="GM168" s="7"/>
      <c r="GN168" s="7"/>
      <c r="GO168" s="7"/>
      <c r="GP168" s="7"/>
      <c r="GQ168" s="7"/>
      <c r="GR168" s="7"/>
      <c r="GS168" s="7"/>
      <c r="GT168" s="7"/>
      <c r="GU168" s="7"/>
      <c r="GV168" s="7"/>
      <c r="GW168" s="7"/>
      <c r="GX168" s="7"/>
      <c r="GY168" s="7"/>
      <c r="GZ168" s="7"/>
      <c r="HA168" s="7"/>
      <c r="HB168" s="7"/>
      <c r="HC168" s="7"/>
      <c r="HD168" s="7"/>
      <c r="HE168" s="7"/>
      <c r="HF168" s="7"/>
      <c r="HG168" s="7"/>
    </row>
    <row r="169" spans="1:215" ht="12.75" customHeight="1">
      <c r="A169" s="27" t="s">
        <v>1678</v>
      </c>
      <c r="B169" s="18">
        <v>8435134853802</v>
      </c>
      <c r="C169" s="18" t="s">
        <v>1680</v>
      </c>
      <c r="D169" s="10"/>
      <c r="E169" s="10"/>
      <c r="F169" s="10" t="s">
        <v>1367</v>
      </c>
      <c r="G169" s="9">
        <v>1</v>
      </c>
      <c r="H169" s="8" t="s">
        <v>857</v>
      </c>
      <c r="I169" s="21"/>
      <c r="J169" s="21"/>
      <c r="K169" s="21"/>
      <c r="L169" s="51">
        <v>866</v>
      </c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  <c r="AC169" s="7"/>
      <c r="AD169" s="7"/>
      <c r="AE169" s="7"/>
      <c r="AF169" s="7"/>
      <c r="AG169" s="7"/>
      <c r="AH169" s="7"/>
      <c r="AI169" s="7"/>
      <c r="AJ169" s="7"/>
      <c r="AK169" s="7"/>
      <c r="AL169" s="7"/>
      <c r="AM169" s="7"/>
      <c r="AN169" s="7"/>
      <c r="AO169" s="7"/>
      <c r="AP169" s="7"/>
      <c r="AQ169" s="7"/>
      <c r="AR169" s="7"/>
      <c r="AS169" s="7"/>
      <c r="AT169" s="7"/>
      <c r="AU169" s="7"/>
      <c r="AV169" s="7"/>
      <c r="AW169" s="7"/>
      <c r="AX169" s="7"/>
      <c r="AY169" s="7"/>
      <c r="AZ169" s="7"/>
      <c r="BA169" s="7"/>
      <c r="BB169" s="7"/>
      <c r="BC169" s="7"/>
      <c r="BD169" s="7"/>
      <c r="BE169" s="7"/>
      <c r="BF169" s="7"/>
      <c r="BG169" s="7"/>
      <c r="BH169" s="7"/>
      <c r="BI169" s="7"/>
      <c r="BJ169" s="7"/>
      <c r="BK169" s="7"/>
      <c r="BL169" s="7"/>
      <c r="BM169" s="7"/>
      <c r="BN169" s="7"/>
      <c r="BO169" s="7"/>
      <c r="BP169" s="7"/>
      <c r="BQ169" s="7"/>
      <c r="BR169" s="7"/>
      <c r="BS169" s="7"/>
      <c r="BT169" s="7"/>
      <c r="BU169" s="7"/>
      <c r="BV169" s="7"/>
      <c r="BW169" s="7"/>
      <c r="BX169" s="7"/>
      <c r="BY169" s="7"/>
      <c r="BZ169" s="7"/>
      <c r="CA169" s="7"/>
      <c r="CB169" s="7"/>
      <c r="CC169" s="7"/>
      <c r="CD169" s="7"/>
      <c r="CE169" s="7"/>
      <c r="CF169" s="7"/>
      <c r="CG169" s="7"/>
      <c r="CH169" s="7"/>
      <c r="CI169" s="7"/>
      <c r="CJ169" s="7"/>
      <c r="CK169" s="7"/>
      <c r="CL169" s="7"/>
      <c r="CM169" s="7"/>
      <c r="CN169" s="7"/>
      <c r="CO169" s="7"/>
      <c r="CP169" s="7"/>
      <c r="CQ169" s="7"/>
      <c r="CR169" s="7"/>
      <c r="CS169" s="7"/>
      <c r="CT169" s="7"/>
      <c r="CU169" s="7"/>
      <c r="CV169" s="7"/>
      <c r="CW169" s="7"/>
      <c r="CX169" s="7"/>
      <c r="CY169" s="7"/>
      <c r="CZ169" s="7"/>
      <c r="DA169" s="7"/>
      <c r="DB169" s="7"/>
      <c r="DC169" s="7"/>
      <c r="DD169" s="7"/>
      <c r="DE169" s="7"/>
      <c r="DF169" s="7"/>
      <c r="DG169" s="7"/>
      <c r="DH169" s="7"/>
      <c r="DI169" s="7"/>
      <c r="DJ169" s="7"/>
      <c r="DK169" s="7"/>
      <c r="DL169" s="7"/>
      <c r="DM169" s="7"/>
      <c r="DN169" s="7"/>
      <c r="DO169" s="7"/>
      <c r="DP169" s="7"/>
      <c r="DQ169" s="7"/>
      <c r="DR169" s="7"/>
      <c r="DS169" s="7"/>
      <c r="DT169" s="7"/>
      <c r="DU169" s="7"/>
      <c r="DV169" s="7"/>
      <c r="DW169" s="7"/>
      <c r="DX169" s="7"/>
      <c r="DY169" s="7"/>
      <c r="DZ169" s="7"/>
      <c r="EA169" s="7"/>
      <c r="EB169" s="7"/>
      <c r="EC169" s="7"/>
      <c r="ED169" s="7"/>
      <c r="EE169" s="7"/>
      <c r="EF169" s="7"/>
      <c r="EG169" s="7"/>
      <c r="EH169" s="7"/>
      <c r="EI169" s="7"/>
      <c r="EJ169" s="7"/>
      <c r="EK169" s="7"/>
      <c r="EL169" s="7"/>
      <c r="EM169" s="7"/>
      <c r="EN169" s="7"/>
      <c r="EO169" s="7"/>
      <c r="EP169" s="7"/>
      <c r="EQ169" s="7"/>
      <c r="ER169" s="7"/>
      <c r="ES169" s="7"/>
      <c r="ET169" s="7"/>
      <c r="EU169" s="7"/>
      <c r="EV169" s="7"/>
      <c r="EW169" s="7"/>
      <c r="EX169" s="7"/>
      <c r="EY169" s="7"/>
      <c r="EZ169" s="7"/>
      <c r="FA169" s="7"/>
      <c r="FB169" s="7"/>
      <c r="FC169" s="7"/>
      <c r="FD169" s="7"/>
      <c r="FE169" s="7"/>
      <c r="FF169" s="7"/>
      <c r="FG169" s="7"/>
      <c r="FH169" s="7"/>
      <c r="FI169" s="7"/>
      <c r="FJ169" s="7"/>
      <c r="FK169" s="7"/>
      <c r="FL169" s="7"/>
      <c r="FM169" s="7"/>
      <c r="FN169" s="7"/>
      <c r="FO169" s="7"/>
      <c r="FP169" s="7"/>
      <c r="FQ169" s="7"/>
      <c r="FR169" s="7"/>
      <c r="FS169" s="7"/>
      <c r="FT169" s="7"/>
      <c r="FU169" s="7"/>
      <c r="FV169" s="7"/>
      <c r="FW169" s="7"/>
      <c r="FX169" s="7"/>
      <c r="FY169" s="7"/>
      <c r="FZ169" s="7"/>
      <c r="GA169" s="7"/>
      <c r="GB169" s="7"/>
      <c r="GC169" s="7"/>
      <c r="GD169" s="7"/>
      <c r="GE169" s="7"/>
      <c r="GF169" s="7"/>
      <c r="GG169" s="7"/>
      <c r="GH169" s="7"/>
      <c r="GI169" s="7"/>
      <c r="GJ169" s="7"/>
      <c r="GK169" s="7"/>
      <c r="GL169" s="7"/>
      <c r="GM169" s="7"/>
      <c r="GN169" s="7"/>
      <c r="GO169" s="7"/>
      <c r="GP169" s="7"/>
      <c r="GQ169" s="7"/>
      <c r="GR169" s="7"/>
      <c r="GS169" s="7"/>
      <c r="GT169" s="7"/>
      <c r="GU169" s="7"/>
      <c r="GV169" s="7"/>
      <c r="GW169" s="7"/>
      <c r="GX169" s="7"/>
      <c r="GY169" s="7"/>
      <c r="GZ169" s="7"/>
      <c r="HA169" s="7"/>
      <c r="HB169" s="7"/>
      <c r="HC169" s="7"/>
      <c r="HD169" s="7"/>
      <c r="HE169" s="7"/>
      <c r="HF169" s="7"/>
      <c r="HG169" s="7"/>
    </row>
    <row r="170" spans="1:215" ht="12.75" customHeight="1">
      <c r="A170" s="27" t="s">
        <v>1634</v>
      </c>
      <c r="B170" s="18">
        <v>8435134853703</v>
      </c>
      <c r="C170" s="18" t="s">
        <v>1636</v>
      </c>
      <c r="D170" s="12"/>
      <c r="E170" s="10"/>
      <c r="F170" s="10" t="s">
        <v>20</v>
      </c>
      <c r="G170" s="9">
        <v>1</v>
      </c>
      <c r="H170" s="8" t="s">
        <v>1637</v>
      </c>
      <c r="I170" s="10"/>
      <c r="J170" s="10"/>
      <c r="K170" s="10"/>
      <c r="L170" s="51">
        <v>7794</v>
      </c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  <c r="AC170" s="7"/>
      <c r="AD170" s="7"/>
      <c r="AE170" s="7"/>
      <c r="AF170" s="7"/>
      <c r="AG170" s="7"/>
      <c r="AH170" s="7"/>
      <c r="AI170" s="7"/>
      <c r="AJ170" s="7"/>
      <c r="AK170" s="7"/>
      <c r="AL170" s="7"/>
      <c r="AM170" s="7"/>
      <c r="AN170" s="7"/>
      <c r="AO170" s="7"/>
      <c r="AP170" s="7"/>
      <c r="AQ170" s="7"/>
      <c r="AR170" s="7"/>
      <c r="AS170" s="7"/>
      <c r="AT170" s="7"/>
      <c r="AU170" s="7"/>
      <c r="AV170" s="7"/>
      <c r="AW170" s="7"/>
      <c r="AX170" s="7"/>
      <c r="AY170" s="7"/>
      <c r="AZ170" s="7"/>
      <c r="BA170" s="7"/>
      <c r="BB170" s="7"/>
      <c r="BC170" s="7"/>
      <c r="BD170" s="7"/>
      <c r="BE170" s="7"/>
      <c r="BF170" s="7"/>
      <c r="BG170" s="7"/>
      <c r="BH170" s="7"/>
      <c r="BI170" s="7"/>
      <c r="BJ170" s="7"/>
      <c r="BK170" s="7"/>
      <c r="BL170" s="7"/>
      <c r="BM170" s="7"/>
      <c r="BN170" s="7"/>
      <c r="BO170" s="7"/>
      <c r="BP170" s="7"/>
      <c r="BQ170" s="7"/>
      <c r="BR170" s="7"/>
      <c r="BS170" s="7"/>
      <c r="BT170" s="7"/>
      <c r="BU170" s="7"/>
      <c r="BV170" s="7"/>
      <c r="BW170" s="7"/>
      <c r="BX170" s="7"/>
      <c r="BY170" s="7"/>
      <c r="BZ170" s="7"/>
      <c r="CA170" s="7"/>
      <c r="CB170" s="7"/>
      <c r="CC170" s="7"/>
      <c r="CD170" s="7"/>
      <c r="CE170" s="7"/>
      <c r="CF170" s="7"/>
      <c r="CG170" s="7"/>
      <c r="CH170" s="7"/>
      <c r="CI170" s="7"/>
      <c r="CJ170" s="7"/>
      <c r="CK170" s="7"/>
      <c r="CL170" s="7"/>
      <c r="CM170" s="7"/>
      <c r="CN170" s="7"/>
      <c r="CO170" s="7"/>
      <c r="CP170" s="7"/>
      <c r="CQ170" s="7"/>
      <c r="CR170" s="7"/>
      <c r="CS170" s="7"/>
      <c r="CT170" s="7"/>
      <c r="CU170" s="7"/>
      <c r="CV170" s="7"/>
      <c r="CW170" s="7"/>
      <c r="CX170" s="7"/>
      <c r="CY170" s="7"/>
      <c r="CZ170" s="7"/>
      <c r="DA170" s="7"/>
      <c r="DB170" s="7"/>
      <c r="DC170" s="7"/>
      <c r="DD170" s="7"/>
      <c r="DE170" s="7"/>
      <c r="DF170" s="7"/>
      <c r="DG170" s="7"/>
      <c r="DH170" s="7"/>
      <c r="DI170" s="7"/>
      <c r="DJ170" s="7"/>
      <c r="DK170" s="7"/>
      <c r="DL170" s="7"/>
      <c r="DM170" s="7"/>
      <c r="DN170" s="7"/>
      <c r="DO170" s="7"/>
      <c r="DP170" s="7"/>
      <c r="DQ170" s="7"/>
      <c r="DR170" s="7"/>
      <c r="DS170" s="7"/>
      <c r="DT170" s="7"/>
      <c r="DU170" s="7"/>
      <c r="DV170" s="7"/>
      <c r="DW170" s="7"/>
      <c r="DX170" s="7"/>
      <c r="DY170" s="7"/>
      <c r="DZ170" s="7"/>
      <c r="EA170" s="7"/>
      <c r="EB170" s="7"/>
      <c r="EC170" s="7"/>
      <c r="ED170" s="7"/>
      <c r="EE170" s="7"/>
      <c r="EF170" s="7"/>
      <c r="EG170" s="7"/>
      <c r="EH170" s="7"/>
      <c r="EI170" s="7"/>
      <c r="EJ170" s="7"/>
      <c r="EK170" s="7"/>
      <c r="EL170" s="7"/>
      <c r="EM170" s="7"/>
      <c r="EN170" s="7"/>
      <c r="EO170" s="7"/>
      <c r="EP170" s="7"/>
      <c r="EQ170" s="7"/>
      <c r="ER170" s="7"/>
      <c r="ES170" s="7"/>
      <c r="ET170" s="7"/>
      <c r="EU170" s="7"/>
      <c r="EV170" s="7"/>
      <c r="EW170" s="7"/>
      <c r="EX170" s="7"/>
      <c r="EY170" s="7"/>
      <c r="EZ170" s="7"/>
      <c r="FA170" s="7"/>
      <c r="FB170" s="7"/>
      <c r="FC170" s="7"/>
      <c r="FD170" s="7"/>
      <c r="FE170" s="7"/>
      <c r="FF170" s="7"/>
      <c r="FG170" s="7"/>
      <c r="FH170" s="7"/>
      <c r="FI170" s="7"/>
      <c r="FJ170" s="7"/>
      <c r="FK170" s="7"/>
      <c r="FL170" s="7"/>
      <c r="FM170" s="7"/>
      <c r="FN170" s="7"/>
      <c r="FO170" s="7"/>
      <c r="FP170" s="7"/>
      <c r="FQ170" s="7"/>
      <c r="FR170" s="7"/>
      <c r="FS170" s="7"/>
      <c r="FT170" s="7"/>
      <c r="FU170" s="7"/>
      <c r="FV170" s="7"/>
      <c r="FW170" s="7"/>
      <c r="FX170" s="7"/>
      <c r="FY170" s="7"/>
      <c r="FZ170" s="7"/>
      <c r="GA170" s="7"/>
      <c r="GB170" s="7"/>
      <c r="GC170" s="7"/>
      <c r="GD170" s="7"/>
      <c r="GE170" s="7"/>
      <c r="GF170" s="7"/>
      <c r="GG170" s="7"/>
      <c r="GH170" s="7"/>
      <c r="GI170" s="7"/>
      <c r="GJ170" s="7"/>
      <c r="GK170" s="7"/>
      <c r="GL170" s="7"/>
      <c r="GM170" s="7"/>
      <c r="GN170" s="7"/>
      <c r="GO170" s="7"/>
      <c r="GP170" s="7"/>
      <c r="GQ170" s="7"/>
      <c r="GR170" s="7"/>
      <c r="GS170" s="7"/>
      <c r="GT170" s="7"/>
      <c r="GU170" s="7"/>
      <c r="GV170" s="7"/>
      <c r="GW170" s="7"/>
      <c r="GX170" s="7"/>
      <c r="GY170" s="7"/>
      <c r="GZ170" s="7"/>
      <c r="HA170" s="7"/>
      <c r="HB170" s="7"/>
      <c r="HC170" s="7"/>
      <c r="HD170" s="7"/>
      <c r="HE170" s="7"/>
      <c r="HF170" s="7"/>
      <c r="HG170" s="7"/>
    </row>
    <row r="171" spans="1:215" ht="12.75" customHeight="1">
      <c r="A171" s="27" t="s">
        <v>1635</v>
      </c>
      <c r="B171" s="18">
        <v>8435134853406</v>
      </c>
      <c r="C171" s="18" t="s">
        <v>1638</v>
      </c>
      <c r="D171" s="10"/>
      <c r="E171" s="10"/>
      <c r="F171" s="10" t="s">
        <v>20</v>
      </c>
      <c r="G171" s="9">
        <v>1</v>
      </c>
      <c r="H171" s="8" t="s">
        <v>1637</v>
      </c>
      <c r="I171" s="10"/>
      <c r="J171" s="10"/>
      <c r="K171" s="10"/>
      <c r="L171" s="51">
        <v>9051</v>
      </c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  <c r="AC171" s="7"/>
      <c r="AD171" s="7"/>
      <c r="AE171" s="7"/>
      <c r="AF171" s="7"/>
      <c r="AG171" s="7"/>
      <c r="AH171" s="7"/>
      <c r="AI171" s="7"/>
      <c r="AJ171" s="7"/>
      <c r="AK171" s="7"/>
      <c r="AL171" s="7"/>
      <c r="AM171" s="7"/>
      <c r="AN171" s="7"/>
      <c r="AO171" s="7"/>
      <c r="AP171" s="7"/>
      <c r="AQ171" s="7"/>
      <c r="AR171" s="7"/>
      <c r="AS171" s="7"/>
      <c r="AT171" s="7"/>
      <c r="AU171" s="7"/>
      <c r="AV171" s="7"/>
      <c r="AW171" s="7"/>
      <c r="AX171" s="7"/>
      <c r="AY171" s="7"/>
      <c r="AZ171" s="7"/>
      <c r="BA171" s="7"/>
      <c r="BB171" s="7"/>
      <c r="BC171" s="7"/>
      <c r="BD171" s="7"/>
      <c r="BE171" s="7"/>
      <c r="BF171" s="7"/>
      <c r="BG171" s="7"/>
      <c r="BH171" s="7"/>
      <c r="BI171" s="7"/>
      <c r="BJ171" s="7"/>
      <c r="BK171" s="7"/>
      <c r="BL171" s="7"/>
      <c r="BM171" s="7"/>
      <c r="BN171" s="7"/>
      <c r="BO171" s="7"/>
      <c r="BP171" s="7"/>
      <c r="BQ171" s="7"/>
      <c r="BR171" s="7"/>
      <c r="BS171" s="7"/>
      <c r="BT171" s="7"/>
      <c r="BU171" s="7"/>
      <c r="BV171" s="7"/>
      <c r="BW171" s="7"/>
      <c r="BX171" s="7"/>
      <c r="BY171" s="7"/>
      <c r="BZ171" s="7"/>
      <c r="CA171" s="7"/>
      <c r="CB171" s="7"/>
      <c r="CC171" s="7"/>
      <c r="CD171" s="7"/>
      <c r="CE171" s="7"/>
      <c r="CF171" s="7"/>
      <c r="CG171" s="7"/>
      <c r="CH171" s="7"/>
      <c r="CI171" s="7"/>
      <c r="CJ171" s="7"/>
      <c r="CK171" s="7"/>
      <c r="CL171" s="7"/>
      <c r="CM171" s="7"/>
      <c r="CN171" s="7"/>
      <c r="CO171" s="7"/>
      <c r="CP171" s="7"/>
      <c r="CQ171" s="7"/>
      <c r="CR171" s="7"/>
      <c r="CS171" s="7"/>
      <c r="CT171" s="7"/>
      <c r="CU171" s="7"/>
      <c r="CV171" s="7"/>
      <c r="CW171" s="7"/>
      <c r="CX171" s="7"/>
      <c r="CY171" s="7"/>
      <c r="CZ171" s="7"/>
      <c r="DA171" s="7"/>
      <c r="DB171" s="7"/>
      <c r="DC171" s="7"/>
      <c r="DD171" s="7"/>
      <c r="DE171" s="7"/>
      <c r="DF171" s="7"/>
      <c r="DG171" s="7"/>
      <c r="DH171" s="7"/>
      <c r="DI171" s="7"/>
      <c r="DJ171" s="7"/>
      <c r="DK171" s="7"/>
      <c r="DL171" s="7"/>
      <c r="DM171" s="7"/>
      <c r="DN171" s="7"/>
      <c r="DO171" s="7"/>
      <c r="DP171" s="7"/>
      <c r="DQ171" s="7"/>
      <c r="DR171" s="7"/>
      <c r="DS171" s="7"/>
      <c r="DT171" s="7"/>
      <c r="DU171" s="7"/>
      <c r="DV171" s="7"/>
      <c r="DW171" s="7"/>
      <c r="DX171" s="7"/>
      <c r="DY171" s="7"/>
      <c r="DZ171" s="7"/>
      <c r="EA171" s="7"/>
      <c r="EB171" s="7"/>
      <c r="EC171" s="7"/>
      <c r="ED171" s="7"/>
      <c r="EE171" s="7"/>
      <c r="EF171" s="7"/>
      <c r="EG171" s="7"/>
      <c r="EH171" s="7"/>
      <c r="EI171" s="7"/>
      <c r="EJ171" s="7"/>
      <c r="EK171" s="7"/>
      <c r="EL171" s="7"/>
      <c r="EM171" s="7"/>
      <c r="EN171" s="7"/>
      <c r="EO171" s="7"/>
      <c r="EP171" s="7"/>
      <c r="EQ171" s="7"/>
      <c r="ER171" s="7"/>
      <c r="ES171" s="7"/>
      <c r="ET171" s="7"/>
      <c r="EU171" s="7"/>
      <c r="EV171" s="7"/>
      <c r="EW171" s="7"/>
      <c r="EX171" s="7"/>
      <c r="EY171" s="7"/>
      <c r="EZ171" s="7"/>
      <c r="FA171" s="7"/>
      <c r="FB171" s="7"/>
      <c r="FC171" s="7"/>
      <c r="FD171" s="7"/>
      <c r="FE171" s="7"/>
      <c r="FF171" s="7"/>
      <c r="FG171" s="7"/>
      <c r="FH171" s="7"/>
      <c r="FI171" s="7"/>
      <c r="FJ171" s="7"/>
      <c r="FK171" s="7"/>
      <c r="FL171" s="7"/>
      <c r="FM171" s="7"/>
      <c r="FN171" s="7"/>
      <c r="FO171" s="7"/>
      <c r="FP171" s="7"/>
      <c r="FQ171" s="7"/>
      <c r="FR171" s="7"/>
      <c r="FS171" s="7"/>
      <c r="FT171" s="7"/>
      <c r="FU171" s="7"/>
      <c r="FV171" s="7"/>
      <c r="FW171" s="7"/>
      <c r="FX171" s="7"/>
      <c r="FY171" s="7"/>
      <c r="FZ171" s="7"/>
      <c r="GA171" s="7"/>
      <c r="GB171" s="7"/>
      <c r="GC171" s="7"/>
      <c r="GD171" s="7"/>
      <c r="GE171" s="7"/>
      <c r="GF171" s="7"/>
      <c r="GG171" s="7"/>
      <c r="GH171" s="7"/>
      <c r="GI171" s="7"/>
      <c r="GJ171" s="7"/>
      <c r="GK171" s="7"/>
      <c r="GL171" s="7"/>
      <c r="GM171" s="7"/>
      <c r="GN171" s="7"/>
      <c r="GO171" s="7"/>
      <c r="GP171" s="7"/>
      <c r="GQ171" s="7"/>
      <c r="GR171" s="7"/>
      <c r="GS171" s="7"/>
      <c r="GT171" s="7"/>
      <c r="GU171" s="7"/>
      <c r="GV171" s="7"/>
      <c r="GW171" s="7"/>
      <c r="GX171" s="7"/>
      <c r="GY171" s="7"/>
      <c r="GZ171" s="7"/>
      <c r="HA171" s="7"/>
      <c r="HB171" s="7"/>
      <c r="HC171" s="7"/>
      <c r="HD171" s="7"/>
      <c r="HE171" s="7"/>
      <c r="HF171" s="7"/>
      <c r="HG171" s="7"/>
    </row>
    <row r="172" spans="1:215" ht="12.75" customHeight="1">
      <c r="A172" s="27" t="s">
        <v>1640</v>
      </c>
      <c r="B172" s="18">
        <v>8435134853413</v>
      </c>
      <c r="C172" s="15" t="s">
        <v>1646</v>
      </c>
      <c r="D172" s="10"/>
      <c r="E172" s="10"/>
      <c r="F172" s="10" t="s">
        <v>20</v>
      </c>
      <c r="G172" s="9">
        <v>1</v>
      </c>
      <c r="H172" s="8" t="s">
        <v>1637</v>
      </c>
      <c r="I172" s="10"/>
      <c r="J172" s="10"/>
      <c r="K172" s="10"/>
      <c r="L172" s="51">
        <v>7639</v>
      </c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7"/>
      <c r="AC172" s="7"/>
      <c r="AD172" s="7"/>
      <c r="AE172" s="7"/>
      <c r="AF172" s="7"/>
      <c r="AG172" s="7"/>
      <c r="AH172" s="7"/>
      <c r="AI172" s="7"/>
      <c r="AJ172" s="7"/>
      <c r="AK172" s="7"/>
      <c r="AL172" s="7"/>
      <c r="AM172" s="7"/>
      <c r="AN172" s="7"/>
      <c r="AO172" s="7"/>
      <c r="AP172" s="7"/>
      <c r="AQ172" s="7"/>
      <c r="AR172" s="7"/>
      <c r="AS172" s="7"/>
      <c r="AT172" s="7"/>
      <c r="AU172" s="7"/>
      <c r="AV172" s="7"/>
      <c r="AW172" s="7"/>
      <c r="AX172" s="7"/>
      <c r="AY172" s="7"/>
      <c r="AZ172" s="7"/>
      <c r="BA172" s="7"/>
      <c r="BB172" s="7"/>
      <c r="BC172" s="7"/>
      <c r="BD172" s="7"/>
      <c r="BE172" s="7"/>
      <c r="BF172" s="7"/>
      <c r="BG172" s="7"/>
      <c r="BH172" s="7"/>
      <c r="BI172" s="7"/>
      <c r="BJ172" s="7"/>
      <c r="BK172" s="7"/>
      <c r="BL172" s="7"/>
      <c r="BM172" s="7"/>
      <c r="BN172" s="7"/>
      <c r="BO172" s="7"/>
      <c r="BP172" s="7"/>
      <c r="BQ172" s="7"/>
      <c r="BR172" s="7"/>
      <c r="BS172" s="7"/>
      <c r="BT172" s="7"/>
      <c r="BU172" s="7"/>
      <c r="BV172" s="7"/>
      <c r="BW172" s="7"/>
      <c r="BX172" s="7"/>
      <c r="BY172" s="7"/>
      <c r="BZ172" s="7"/>
      <c r="CA172" s="7"/>
      <c r="CB172" s="7"/>
      <c r="CC172" s="7"/>
      <c r="CD172" s="7"/>
      <c r="CE172" s="7"/>
      <c r="CF172" s="7"/>
      <c r="CG172" s="7"/>
      <c r="CH172" s="7"/>
      <c r="CI172" s="7"/>
      <c r="CJ172" s="7"/>
      <c r="CK172" s="7"/>
      <c r="CL172" s="7"/>
      <c r="CM172" s="7"/>
      <c r="CN172" s="7"/>
      <c r="CO172" s="7"/>
      <c r="CP172" s="7"/>
      <c r="CQ172" s="7"/>
      <c r="CR172" s="7"/>
      <c r="CS172" s="7"/>
      <c r="CT172" s="7"/>
      <c r="CU172" s="7"/>
      <c r="CV172" s="7"/>
      <c r="CW172" s="7"/>
      <c r="CX172" s="7"/>
      <c r="CY172" s="7"/>
      <c r="CZ172" s="7"/>
      <c r="DA172" s="7"/>
      <c r="DB172" s="7"/>
      <c r="DC172" s="7"/>
      <c r="DD172" s="7"/>
      <c r="DE172" s="7"/>
      <c r="DF172" s="7"/>
      <c r="DG172" s="7"/>
      <c r="DH172" s="7"/>
      <c r="DI172" s="7"/>
      <c r="DJ172" s="7"/>
      <c r="DK172" s="7"/>
      <c r="DL172" s="7"/>
      <c r="DM172" s="7"/>
      <c r="DN172" s="7"/>
      <c r="DO172" s="7"/>
      <c r="DP172" s="7"/>
      <c r="DQ172" s="7"/>
      <c r="DR172" s="7"/>
      <c r="DS172" s="7"/>
      <c r="DT172" s="7"/>
      <c r="DU172" s="7"/>
      <c r="DV172" s="7"/>
      <c r="DW172" s="7"/>
      <c r="DX172" s="7"/>
      <c r="DY172" s="7"/>
      <c r="DZ172" s="7"/>
      <c r="EA172" s="7"/>
      <c r="EB172" s="7"/>
      <c r="EC172" s="7"/>
      <c r="ED172" s="7"/>
      <c r="EE172" s="7"/>
      <c r="EF172" s="7"/>
      <c r="EG172" s="7"/>
      <c r="EH172" s="7"/>
      <c r="EI172" s="7"/>
      <c r="EJ172" s="7"/>
      <c r="EK172" s="7"/>
      <c r="EL172" s="7"/>
      <c r="EM172" s="7"/>
      <c r="EN172" s="7"/>
      <c r="EO172" s="7"/>
      <c r="EP172" s="7"/>
      <c r="EQ172" s="7"/>
      <c r="ER172" s="7"/>
      <c r="ES172" s="7"/>
      <c r="ET172" s="7"/>
      <c r="EU172" s="7"/>
      <c r="EV172" s="7"/>
      <c r="EW172" s="7"/>
      <c r="EX172" s="7"/>
      <c r="EY172" s="7"/>
      <c r="EZ172" s="7"/>
      <c r="FA172" s="7"/>
      <c r="FB172" s="7"/>
      <c r="FC172" s="7"/>
      <c r="FD172" s="7"/>
      <c r="FE172" s="7"/>
      <c r="FF172" s="7"/>
      <c r="FG172" s="7"/>
      <c r="FH172" s="7"/>
      <c r="FI172" s="7"/>
      <c r="FJ172" s="7"/>
      <c r="FK172" s="7"/>
      <c r="FL172" s="7"/>
      <c r="FM172" s="7"/>
      <c r="FN172" s="7"/>
      <c r="FO172" s="7"/>
      <c r="FP172" s="7"/>
      <c r="FQ172" s="7"/>
      <c r="FR172" s="7"/>
      <c r="FS172" s="7"/>
      <c r="FT172" s="7"/>
      <c r="FU172" s="7"/>
      <c r="FV172" s="7"/>
      <c r="FW172" s="7"/>
      <c r="FX172" s="7"/>
      <c r="FY172" s="7"/>
      <c r="FZ172" s="7"/>
      <c r="GA172" s="7"/>
      <c r="GB172" s="7"/>
      <c r="GC172" s="7"/>
      <c r="GD172" s="7"/>
      <c r="GE172" s="7"/>
      <c r="GF172" s="7"/>
      <c r="GG172" s="7"/>
      <c r="GH172" s="7"/>
      <c r="GI172" s="7"/>
      <c r="GJ172" s="7"/>
      <c r="GK172" s="7"/>
      <c r="GL172" s="7"/>
      <c r="GM172" s="7"/>
      <c r="GN172" s="7"/>
      <c r="GO172" s="7"/>
      <c r="GP172" s="7"/>
      <c r="GQ172" s="7"/>
      <c r="GR172" s="7"/>
      <c r="GS172" s="7"/>
      <c r="GT172" s="7"/>
      <c r="GU172" s="7"/>
      <c r="GV172" s="7"/>
      <c r="GW172" s="7"/>
      <c r="GX172" s="7"/>
      <c r="GY172" s="7"/>
      <c r="GZ172" s="7"/>
      <c r="HA172" s="7"/>
      <c r="HB172" s="7"/>
      <c r="HC172" s="7"/>
      <c r="HD172" s="7"/>
      <c r="HE172" s="7"/>
      <c r="HF172" s="7"/>
      <c r="HG172" s="7"/>
    </row>
    <row r="173" spans="1:215" ht="12.75" customHeight="1">
      <c r="A173" s="27" t="s">
        <v>1641</v>
      </c>
      <c r="B173" s="18">
        <v>8435134853710</v>
      </c>
      <c r="C173" s="15" t="s">
        <v>1647</v>
      </c>
      <c r="D173" s="10"/>
      <c r="E173" s="10"/>
      <c r="F173" s="10" t="s">
        <v>20</v>
      </c>
      <c r="G173" s="9">
        <v>1</v>
      </c>
      <c r="H173" s="8" t="s">
        <v>1637</v>
      </c>
      <c r="I173" s="10"/>
      <c r="J173" s="10"/>
      <c r="K173" s="10"/>
      <c r="L173" s="51">
        <v>7691</v>
      </c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7"/>
      <c r="AC173" s="7"/>
      <c r="AD173" s="7"/>
      <c r="AE173" s="7"/>
      <c r="AF173" s="7"/>
      <c r="AG173" s="7"/>
      <c r="AH173" s="7"/>
      <c r="AI173" s="7"/>
      <c r="AJ173" s="7"/>
      <c r="AK173" s="7"/>
      <c r="AL173" s="7"/>
      <c r="AM173" s="7"/>
      <c r="AN173" s="7"/>
      <c r="AO173" s="7"/>
      <c r="AP173" s="7"/>
      <c r="AQ173" s="7"/>
      <c r="AR173" s="7"/>
      <c r="AS173" s="7"/>
      <c r="AT173" s="7"/>
      <c r="AU173" s="7"/>
      <c r="AV173" s="7"/>
      <c r="AW173" s="7"/>
      <c r="AX173" s="7"/>
      <c r="AY173" s="7"/>
      <c r="AZ173" s="7"/>
      <c r="BA173" s="7"/>
      <c r="BB173" s="7"/>
      <c r="BC173" s="7"/>
      <c r="BD173" s="7"/>
      <c r="BE173" s="7"/>
      <c r="BF173" s="7"/>
      <c r="BG173" s="7"/>
      <c r="BH173" s="7"/>
      <c r="BI173" s="7"/>
      <c r="BJ173" s="7"/>
      <c r="BK173" s="7"/>
      <c r="BL173" s="7"/>
      <c r="BM173" s="7"/>
      <c r="BN173" s="7"/>
      <c r="BO173" s="7"/>
      <c r="BP173" s="7"/>
      <c r="BQ173" s="7"/>
      <c r="BR173" s="7"/>
      <c r="BS173" s="7"/>
      <c r="BT173" s="7"/>
      <c r="BU173" s="7"/>
      <c r="BV173" s="7"/>
      <c r="BW173" s="7"/>
      <c r="BX173" s="7"/>
      <c r="BY173" s="7"/>
      <c r="BZ173" s="7"/>
      <c r="CA173" s="7"/>
      <c r="CB173" s="7"/>
      <c r="CC173" s="7"/>
      <c r="CD173" s="7"/>
      <c r="CE173" s="7"/>
      <c r="CF173" s="7"/>
      <c r="CG173" s="7"/>
      <c r="CH173" s="7"/>
      <c r="CI173" s="7"/>
      <c r="CJ173" s="7"/>
      <c r="CK173" s="7"/>
      <c r="CL173" s="7"/>
      <c r="CM173" s="7"/>
      <c r="CN173" s="7"/>
      <c r="CO173" s="7"/>
      <c r="CP173" s="7"/>
      <c r="CQ173" s="7"/>
      <c r="CR173" s="7"/>
      <c r="CS173" s="7"/>
      <c r="CT173" s="7"/>
      <c r="CU173" s="7"/>
      <c r="CV173" s="7"/>
      <c r="CW173" s="7"/>
      <c r="CX173" s="7"/>
      <c r="CY173" s="7"/>
      <c r="CZ173" s="7"/>
      <c r="DA173" s="7"/>
      <c r="DB173" s="7"/>
      <c r="DC173" s="7"/>
      <c r="DD173" s="7"/>
      <c r="DE173" s="7"/>
      <c r="DF173" s="7"/>
      <c r="DG173" s="7"/>
      <c r="DH173" s="7"/>
      <c r="DI173" s="7"/>
      <c r="DJ173" s="7"/>
      <c r="DK173" s="7"/>
      <c r="DL173" s="7"/>
      <c r="DM173" s="7"/>
      <c r="DN173" s="7"/>
      <c r="DO173" s="7"/>
      <c r="DP173" s="7"/>
      <c r="DQ173" s="7"/>
      <c r="DR173" s="7"/>
      <c r="DS173" s="7"/>
      <c r="DT173" s="7"/>
      <c r="DU173" s="7"/>
      <c r="DV173" s="7"/>
      <c r="DW173" s="7"/>
      <c r="DX173" s="7"/>
      <c r="DY173" s="7"/>
      <c r="DZ173" s="7"/>
      <c r="EA173" s="7"/>
      <c r="EB173" s="7"/>
      <c r="EC173" s="7"/>
      <c r="ED173" s="7"/>
      <c r="EE173" s="7"/>
      <c r="EF173" s="7"/>
      <c r="EG173" s="7"/>
      <c r="EH173" s="7"/>
      <c r="EI173" s="7"/>
      <c r="EJ173" s="7"/>
      <c r="EK173" s="7"/>
      <c r="EL173" s="7"/>
      <c r="EM173" s="7"/>
      <c r="EN173" s="7"/>
      <c r="EO173" s="7"/>
      <c r="EP173" s="7"/>
      <c r="EQ173" s="7"/>
      <c r="ER173" s="7"/>
      <c r="ES173" s="7"/>
      <c r="ET173" s="7"/>
      <c r="EU173" s="7"/>
      <c r="EV173" s="7"/>
      <c r="EW173" s="7"/>
      <c r="EX173" s="7"/>
      <c r="EY173" s="7"/>
      <c r="EZ173" s="7"/>
      <c r="FA173" s="7"/>
      <c r="FB173" s="7"/>
      <c r="FC173" s="7"/>
      <c r="FD173" s="7"/>
      <c r="FE173" s="7"/>
      <c r="FF173" s="7"/>
      <c r="FG173" s="7"/>
      <c r="FH173" s="7"/>
      <c r="FI173" s="7"/>
      <c r="FJ173" s="7"/>
      <c r="FK173" s="7"/>
      <c r="FL173" s="7"/>
      <c r="FM173" s="7"/>
      <c r="FN173" s="7"/>
      <c r="FO173" s="7"/>
      <c r="FP173" s="7"/>
      <c r="FQ173" s="7"/>
      <c r="FR173" s="7"/>
      <c r="FS173" s="7"/>
      <c r="FT173" s="7"/>
      <c r="FU173" s="7"/>
      <c r="FV173" s="7"/>
      <c r="FW173" s="7"/>
      <c r="FX173" s="7"/>
      <c r="FY173" s="7"/>
      <c r="FZ173" s="7"/>
      <c r="GA173" s="7"/>
      <c r="GB173" s="7"/>
      <c r="GC173" s="7"/>
      <c r="GD173" s="7"/>
      <c r="GE173" s="7"/>
      <c r="GF173" s="7"/>
      <c r="GG173" s="7"/>
      <c r="GH173" s="7"/>
      <c r="GI173" s="7"/>
      <c r="GJ173" s="7"/>
      <c r="GK173" s="7"/>
      <c r="GL173" s="7"/>
      <c r="GM173" s="7"/>
      <c r="GN173" s="7"/>
      <c r="GO173" s="7"/>
      <c r="GP173" s="7"/>
      <c r="GQ173" s="7"/>
      <c r="GR173" s="7"/>
      <c r="GS173" s="7"/>
      <c r="GT173" s="7"/>
      <c r="GU173" s="7"/>
      <c r="GV173" s="7"/>
      <c r="GW173" s="7"/>
      <c r="GX173" s="7"/>
      <c r="GY173" s="7"/>
      <c r="GZ173" s="7"/>
      <c r="HA173" s="7"/>
      <c r="HB173" s="7"/>
      <c r="HC173" s="7"/>
      <c r="HD173" s="7"/>
      <c r="HE173" s="7"/>
      <c r="HF173" s="7"/>
      <c r="HG173" s="7"/>
    </row>
    <row r="174" spans="1:215" ht="12.75" customHeight="1">
      <c r="A174" s="27" t="s">
        <v>1642</v>
      </c>
      <c r="B174" s="18">
        <v>8435134853420</v>
      </c>
      <c r="C174" s="15" t="s">
        <v>1648</v>
      </c>
      <c r="D174" s="10"/>
      <c r="E174" s="10"/>
      <c r="F174" s="10" t="s">
        <v>20</v>
      </c>
      <c r="G174" s="9">
        <v>1</v>
      </c>
      <c r="H174" s="8" t="s">
        <v>1637</v>
      </c>
      <c r="I174" s="10"/>
      <c r="J174" s="10"/>
      <c r="K174" s="10"/>
      <c r="L174" s="51">
        <v>7861</v>
      </c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  <c r="AC174" s="7"/>
      <c r="AD174" s="7"/>
      <c r="AE174" s="7"/>
      <c r="AF174" s="7"/>
      <c r="AG174" s="7"/>
      <c r="AH174" s="7"/>
      <c r="AI174" s="7"/>
      <c r="AJ174" s="7"/>
      <c r="AK174" s="7"/>
      <c r="AL174" s="7"/>
      <c r="AM174" s="7"/>
      <c r="AN174" s="7"/>
      <c r="AO174" s="7"/>
      <c r="AP174" s="7"/>
      <c r="AQ174" s="7"/>
      <c r="AR174" s="7"/>
      <c r="AS174" s="7"/>
      <c r="AT174" s="7"/>
      <c r="AU174" s="7"/>
      <c r="AV174" s="7"/>
      <c r="AW174" s="7"/>
      <c r="AX174" s="7"/>
      <c r="AY174" s="7"/>
      <c r="AZ174" s="7"/>
      <c r="BA174" s="7"/>
      <c r="BB174" s="7"/>
      <c r="BC174" s="7"/>
      <c r="BD174" s="7"/>
      <c r="BE174" s="7"/>
      <c r="BF174" s="7"/>
      <c r="BG174" s="7"/>
      <c r="BH174" s="7"/>
      <c r="BI174" s="7"/>
      <c r="BJ174" s="7"/>
      <c r="BK174" s="7"/>
      <c r="BL174" s="7"/>
      <c r="BM174" s="7"/>
      <c r="BN174" s="7"/>
      <c r="BO174" s="7"/>
      <c r="BP174" s="7"/>
      <c r="BQ174" s="7"/>
      <c r="BR174" s="7"/>
      <c r="BS174" s="7"/>
      <c r="BT174" s="7"/>
      <c r="BU174" s="7"/>
      <c r="BV174" s="7"/>
      <c r="BW174" s="7"/>
      <c r="BX174" s="7"/>
      <c r="BY174" s="7"/>
      <c r="BZ174" s="7"/>
      <c r="CA174" s="7"/>
      <c r="CB174" s="7"/>
      <c r="CC174" s="7"/>
      <c r="CD174" s="7"/>
      <c r="CE174" s="7"/>
      <c r="CF174" s="7"/>
      <c r="CG174" s="7"/>
      <c r="CH174" s="7"/>
      <c r="CI174" s="7"/>
      <c r="CJ174" s="7"/>
      <c r="CK174" s="7"/>
      <c r="CL174" s="7"/>
      <c r="CM174" s="7"/>
      <c r="CN174" s="7"/>
      <c r="CO174" s="7"/>
      <c r="CP174" s="7"/>
      <c r="CQ174" s="7"/>
      <c r="CR174" s="7"/>
      <c r="CS174" s="7"/>
      <c r="CT174" s="7"/>
      <c r="CU174" s="7"/>
      <c r="CV174" s="7"/>
      <c r="CW174" s="7"/>
      <c r="CX174" s="7"/>
      <c r="CY174" s="7"/>
      <c r="CZ174" s="7"/>
      <c r="DA174" s="7"/>
      <c r="DB174" s="7"/>
      <c r="DC174" s="7"/>
      <c r="DD174" s="7"/>
      <c r="DE174" s="7"/>
      <c r="DF174" s="7"/>
      <c r="DG174" s="7"/>
      <c r="DH174" s="7"/>
      <c r="DI174" s="7"/>
      <c r="DJ174" s="7"/>
      <c r="DK174" s="7"/>
      <c r="DL174" s="7"/>
      <c r="DM174" s="7"/>
      <c r="DN174" s="7"/>
      <c r="DO174" s="7"/>
      <c r="DP174" s="7"/>
      <c r="DQ174" s="7"/>
      <c r="DR174" s="7"/>
      <c r="DS174" s="7"/>
      <c r="DT174" s="7"/>
      <c r="DU174" s="7"/>
      <c r="DV174" s="7"/>
      <c r="DW174" s="7"/>
      <c r="DX174" s="7"/>
      <c r="DY174" s="7"/>
      <c r="DZ174" s="7"/>
      <c r="EA174" s="7"/>
      <c r="EB174" s="7"/>
      <c r="EC174" s="7"/>
      <c r="ED174" s="7"/>
      <c r="EE174" s="7"/>
      <c r="EF174" s="7"/>
      <c r="EG174" s="7"/>
      <c r="EH174" s="7"/>
      <c r="EI174" s="7"/>
      <c r="EJ174" s="7"/>
      <c r="EK174" s="7"/>
      <c r="EL174" s="7"/>
      <c r="EM174" s="7"/>
      <c r="EN174" s="7"/>
      <c r="EO174" s="7"/>
      <c r="EP174" s="7"/>
      <c r="EQ174" s="7"/>
      <c r="ER174" s="7"/>
      <c r="ES174" s="7"/>
      <c r="ET174" s="7"/>
      <c r="EU174" s="7"/>
      <c r="EV174" s="7"/>
      <c r="EW174" s="7"/>
      <c r="EX174" s="7"/>
      <c r="EY174" s="7"/>
      <c r="EZ174" s="7"/>
      <c r="FA174" s="7"/>
      <c r="FB174" s="7"/>
      <c r="FC174" s="7"/>
      <c r="FD174" s="7"/>
      <c r="FE174" s="7"/>
      <c r="FF174" s="7"/>
      <c r="FG174" s="7"/>
      <c r="FH174" s="7"/>
      <c r="FI174" s="7"/>
      <c r="FJ174" s="7"/>
      <c r="FK174" s="7"/>
      <c r="FL174" s="7"/>
      <c r="FM174" s="7"/>
      <c r="FN174" s="7"/>
      <c r="FO174" s="7"/>
      <c r="FP174" s="7"/>
      <c r="FQ174" s="7"/>
      <c r="FR174" s="7"/>
      <c r="FS174" s="7"/>
      <c r="FT174" s="7"/>
      <c r="FU174" s="7"/>
      <c r="FV174" s="7"/>
      <c r="FW174" s="7"/>
      <c r="FX174" s="7"/>
      <c r="FY174" s="7"/>
      <c r="FZ174" s="7"/>
      <c r="GA174" s="7"/>
      <c r="GB174" s="7"/>
      <c r="GC174" s="7"/>
      <c r="GD174" s="7"/>
      <c r="GE174" s="7"/>
      <c r="GF174" s="7"/>
      <c r="GG174" s="7"/>
      <c r="GH174" s="7"/>
      <c r="GI174" s="7"/>
      <c r="GJ174" s="7"/>
      <c r="GK174" s="7"/>
      <c r="GL174" s="7"/>
      <c r="GM174" s="7"/>
      <c r="GN174" s="7"/>
      <c r="GO174" s="7"/>
      <c r="GP174" s="7"/>
      <c r="GQ174" s="7"/>
      <c r="GR174" s="7"/>
      <c r="GS174" s="7"/>
      <c r="GT174" s="7"/>
      <c r="GU174" s="7"/>
      <c r="GV174" s="7"/>
      <c r="GW174" s="7"/>
      <c r="GX174" s="7"/>
      <c r="GY174" s="7"/>
      <c r="GZ174" s="7"/>
      <c r="HA174" s="7"/>
      <c r="HB174" s="7"/>
      <c r="HC174" s="7"/>
      <c r="HD174" s="7"/>
      <c r="HE174" s="7"/>
      <c r="HF174" s="7"/>
      <c r="HG174" s="7"/>
    </row>
    <row r="175" spans="1:215" ht="12.75" customHeight="1">
      <c r="A175" s="27" t="s">
        <v>1643</v>
      </c>
      <c r="B175" s="18">
        <v>8435134853727</v>
      </c>
      <c r="C175" s="15" t="s">
        <v>1649</v>
      </c>
      <c r="D175" s="10"/>
      <c r="E175" s="10"/>
      <c r="F175" s="10" t="s">
        <v>20</v>
      </c>
      <c r="G175" s="9">
        <v>1</v>
      </c>
      <c r="H175" s="8" t="s">
        <v>1637</v>
      </c>
      <c r="I175" s="10"/>
      <c r="J175" s="10"/>
      <c r="K175" s="10"/>
      <c r="L175" s="51">
        <v>7911</v>
      </c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7"/>
      <c r="AD175" s="7"/>
      <c r="AE175" s="7"/>
      <c r="AF175" s="7"/>
      <c r="AG175" s="7"/>
      <c r="AH175" s="7"/>
      <c r="AI175" s="7"/>
      <c r="AJ175" s="7"/>
      <c r="AK175" s="7"/>
      <c r="AL175" s="7"/>
      <c r="AM175" s="7"/>
      <c r="AN175" s="7"/>
      <c r="AO175" s="7"/>
      <c r="AP175" s="7"/>
      <c r="AQ175" s="7"/>
      <c r="AR175" s="7"/>
      <c r="AS175" s="7"/>
      <c r="AT175" s="7"/>
      <c r="AU175" s="7"/>
      <c r="AV175" s="7"/>
      <c r="AW175" s="7"/>
      <c r="AX175" s="7"/>
      <c r="AY175" s="7"/>
      <c r="AZ175" s="7"/>
      <c r="BA175" s="7"/>
      <c r="BB175" s="7"/>
      <c r="BC175" s="7"/>
      <c r="BD175" s="7"/>
      <c r="BE175" s="7"/>
      <c r="BF175" s="7"/>
      <c r="BG175" s="7"/>
      <c r="BH175" s="7"/>
      <c r="BI175" s="7"/>
      <c r="BJ175" s="7"/>
      <c r="BK175" s="7"/>
      <c r="BL175" s="7"/>
      <c r="BM175" s="7"/>
      <c r="BN175" s="7"/>
      <c r="BO175" s="7"/>
      <c r="BP175" s="7"/>
      <c r="BQ175" s="7"/>
      <c r="BR175" s="7"/>
      <c r="BS175" s="7"/>
      <c r="BT175" s="7"/>
      <c r="BU175" s="7"/>
      <c r="BV175" s="7"/>
      <c r="BW175" s="7"/>
      <c r="BX175" s="7"/>
      <c r="BY175" s="7"/>
      <c r="BZ175" s="7"/>
      <c r="CA175" s="7"/>
      <c r="CB175" s="7"/>
      <c r="CC175" s="7"/>
      <c r="CD175" s="7"/>
      <c r="CE175" s="7"/>
      <c r="CF175" s="7"/>
      <c r="CG175" s="7"/>
      <c r="CH175" s="7"/>
      <c r="CI175" s="7"/>
      <c r="CJ175" s="7"/>
      <c r="CK175" s="7"/>
      <c r="CL175" s="7"/>
      <c r="CM175" s="7"/>
      <c r="CN175" s="7"/>
      <c r="CO175" s="7"/>
      <c r="CP175" s="7"/>
      <c r="CQ175" s="7"/>
      <c r="CR175" s="7"/>
      <c r="CS175" s="7"/>
      <c r="CT175" s="7"/>
      <c r="CU175" s="7"/>
      <c r="CV175" s="7"/>
      <c r="CW175" s="7"/>
      <c r="CX175" s="7"/>
      <c r="CY175" s="7"/>
      <c r="CZ175" s="7"/>
      <c r="DA175" s="7"/>
      <c r="DB175" s="7"/>
      <c r="DC175" s="7"/>
      <c r="DD175" s="7"/>
      <c r="DE175" s="7"/>
      <c r="DF175" s="7"/>
      <c r="DG175" s="7"/>
      <c r="DH175" s="7"/>
      <c r="DI175" s="7"/>
      <c r="DJ175" s="7"/>
      <c r="DK175" s="7"/>
      <c r="DL175" s="7"/>
      <c r="DM175" s="7"/>
      <c r="DN175" s="7"/>
      <c r="DO175" s="7"/>
      <c r="DP175" s="7"/>
      <c r="DQ175" s="7"/>
      <c r="DR175" s="7"/>
      <c r="DS175" s="7"/>
      <c r="DT175" s="7"/>
      <c r="DU175" s="7"/>
      <c r="DV175" s="7"/>
      <c r="DW175" s="7"/>
      <c r="DX175" s="7"/>
      <c r="DY175" s="7"/>
      <c r="DZ175" s="7"/>
      <c r="EA175" s="7"/>
      <c r="EB175" s="7"/>
      <c r="EC175" s="7"/>
      <c r="ED175" s="7"/>
      <c r="EE175" s="7"/>
      <c r="EF175" s="7"/>
      <c r="EG175" s="7"/>
      <c r="EH175" s="7"/>
      <c r="EI175" s="7"/>
      <c r="EJ175" s="7"/>
      <c r="EK175" s="7"/>
      <c r="EL175" s="7"/>
      <c r="EM175" s="7"/>
      <c r="EN175" s="7"/>
      <c r="EO175" s="7"/>
      <c r="EP175" s="7"/>
      <c r="EQ175" s="7"/>
      <c r="ER175" s="7"/>
      <c r="ES175" s="7"/>
      <c r="ET175" s="7"/>
      <c r="EU175" s="7"/>
      <c r="EV175" s="7"/>
      <c r="EW175" s="7"/>
      <c r="EX175" s="7"/>
      <c r="EY175" s="7"/>
      <c r="EZ175" s="7"/>
      <c r="FA175" s="7"/>
      <c r="FB175" s="7"/>
      <c r="FC175" s="7"/>
      <c r="FD175" s="7"/>
      <c r="FE175" s="7"/>
      <c r="FF175" s="7"/>
      <c r="FG175" s="7"/>
      <c r="FH175" s="7"/>
      <c r="FI175" s="7"/>
      <c r="FJ175" s="7"/>
      <c r="FK175" s="7"/>
      <c r="FL175" s="7"/>
      <c r="FM175" s="7"/>
      <c r="FN175" s="7"/>
      <c r="FO175" s="7"/>
      <c r="FP175" s="7"/>
      <c r="FQ175" s="7"/>
      <c r="FR175" s="7"/>
      <c r="FS175" s="7"/>
      <c r="FT175" s="7"/>
      <c r="FU175" s="7"/>
      <c r="FV175" s="7"/>
      <c r="FW175" s="7"/>
      <c r="FX175" s="7"/>
      <c r="FY175" s="7"/>
      <c r="FZ175" s="7"/>
      <c r="GA175" s="7"/>
      <c r="GB175" s="7"/>
      <c r="GC175" s="7"/>
      <c r="GD175" s="7"/>
      <c r="GE175" s="7"/>
      <c r="GF175" s="7"/>
      <c r="GG175" s="7"/>
      <c r="GH175" s="7"/>
      <c r="GI175" s="7"/>
      <c r="GJ175" s="7"/>
      <c r="GK175" s="7"/>
      <c r="GL175" s="7"/>
      <c r="GM175" s="7"/>
      <c r="GN175" s="7"/>
      <c r="GO175" s="7"/>
      <c r="GP175" s="7"/>
      <c r="GQ175" s="7"/>
      <c r="GR175" s="7"/>
      <c r="GS175" s="7"/>
      <c r="GT175" s="7"/>
      <c r="GU175" s="7"/>
      <c r="GV175" s="7"/>
      <c r="GW175" s="7"/>
      <c r="GX175" s="7"/>
      <c r="GY175" s="7"/>
      <c r="GZ175" s="7"/>
      <c r="HA175" s="7"/>
      <c r="HB175" s="7"/>
      <c r="HC175" s="7"/>
      <c r="HD175" s="7"/>
      <c r="HE175" s="7"/>
      <c r="HF175" s="7"/>
      <c r="HG175" s="7"/>
    </row>
    <row r="176" spans="1:215" ht="12.75" customHeight="1">
      <c r="A176" s="27" t="s">
        <v>1644</v>
      </c>
      <c r="B176" s="18">
        <v>8435134853437</v>
      </c>
      <c r="C176" s="15" t="s">
        <v>1650</v>
      </c>
      <c r="D176" s="10"/>
      <c r="E176" s="10"/>
      <c r="F176" s="10" t="s">
        <v>20</v>
      </c>
      <c r="G176" s="9">
        <v>1</v>
      </c>
      <c r="H176" s="8" t="s">
        <v>1637</v>
      </c>
      <c r="I176" s="10"/>
      <c r="J176" s="10"/>
      <c r="K176" s="10"/>
      <c r="L176" s="51">
        <v>9123</v>
      </c>
    </row>
    <row r="177" spans="1:12" ht="12.75" customHeight="1">
      <c r="A177" s="27" t="s">
        <v>1645</v>
      </c>
      <c r="B177" s="18">
        <v>8435134853444</v>
      </c>
      <c r="C177" s="15" t="s">
        <v>1651</v>
      </c>
      <c r="D177" s="10"/>
      <c r="E177" s="10"/>
      <c r="F177" s="10" t="s">
        <v>20</v>
      </c>
      <c r="G177" s="9">
        <v>1</v>
      </c>
      <c r="H177" s="8" t="s">
        <v>1637</v>
      </c>
      <c r="I177" s="10"/>
      <c r="J177" s="10"/>
      <c r="K177" s="10"/>
      <c r="L177" s="51">
        <v>9160</v>
      </c>
    </row>
    <row r="178" spans="1:12" ht="12.75" customHeight="1">
      <c r="A178" s="27" t="s">
        <v>1873</v>
      </c>
      <c r="B178" s="40">
        <v>8435134856254</v>
      </c>
      <c r="C178" s="27" t="s">
        <v>1874</v>
      </c>
      <c r="D178" s="54" t="s">
        <v>1364</v>
      </c>
      <c r="E178" s="54" t="s">
        <v>1364</v>
      </c>
      <c r="F178" s="54" t="s">
        <v>1367</v>
      </c>
      <c r="G178" s="54">
        <v>1</v>
      </c>
      <c r="H178" s="42" t="s">
        <v>1930</v>
      </c>
      <c r="I178" s="42" t="s">
        <v>1941</v>
      </c>
      <c r="J178" s="27"/>
      <c r="K178" s="27" t="s">
        <v>1940</v>
      </c>
      <c r="L178" s="57">
        <v>2174</v>
      </c>
    </row>
    <row r="179" spans="1:12" ht="12.75" customHeight="1">
      <c r="A179" s="27" t="s">
        <v>1875</v>
      </c>
      <c r="B179" s="40">
        <v>8435134856261</v>
      </c>
      <c r="C179" s="27" t="s">
        <v>1876</v>
      </c>
      <c r="D179" s="54" t="s">
        <v>1364</v>
      </c>
      <c r="E179" s="54" t="s">
        <v>1364</v>
      </c>
      <c r="F179" s="54" t="s">
        <v>1367</v>
      </c>
      <c r="G179" s="54">
        <v>1</v>
      </c>
      <c r="H179" s="42" t="s">
        <v>1930</v>
      </c>
      <c r="I179" s="42" t="s">
        <v>1937</v>
      </c>
      <c r="J179" s="27"/>
      <c r="K179" s="27" t="s">
        <v>1942</v>
      </c>
      <c r="L179" s="57">
        <v>2521</v>
      </c>
    </row>
    <row r="180" spans="1:12" ht="12.75" customHeight="1">
      <c r="A180" s="27" t="s">
        <v>1877</v>
      </c>
      <c r="B180" s="40">
        <v>8435134856278</v>
      </c>
      <c r="C180" s="27" t="s">
        <v>1878</v>
      </c>
      <c r="D180" s="54" t="s">
        <v>1364</v>
      </c>
      <c r="E180" s="54" t="s">
        <v>1364</v>
      </c>
      <c r="F180" s="54" t="s">
        <v>1367</v>
      </c>
      <c r="G180" s="54">
        <v>1</v>
      </c>
      <c r="H180" s="42" t="s">
        <v>1930</v>
      </c>
      <c r="I180" s="42" t="s">
        <v>1944</v>
      </c>
      <c r="J180" s="27"/>
      <c r="K180" s="27" t="s">
        <v>1943</v>
      </c>
      <c r="L180" s="57">
        <v>2763</v>
      </c>
    </row>
    <row r="181" spans="1:12" ht="12.75" customHeight="1">
      <c r="A181" s="27" t="s">
        <v>1879</v>
      </c>
      <c r="B181" s="40">
        <v>8435134856049</v>
      </c>
      <c r="C181" s="27" t="s">
        <v>1880</v>
      </c>
      <c r="D181" s="54" t="s">
        <v>1364</v>
      </c>
      <c r="E181" s="54" t="s">
        <v>1364</v>
      </c>
      <c r="F181" s="54" t="s">
        <v>1367</v>
      </c>
      <c r="G181" s="54">
        <v>1</v>
      </c>
      <c r="H181" s="42" t="s">
        <v>1930</v>
      </c>
      <c r="I181" s="42" t="s">
        <v>1945</v>
      </c>
      <c r="J181" s="27"/>
      <c r="K181" s="27" t="s">
        <v>1946</v>
      </c>
      <c r="L181" s="57">
        <v>2950</v>
      </c>
    </row>
    <row r="182" spans="1:12" ht="12.75" customHeight="1">
      <c r="A182" s="27" t="s">
        <v>1881</v>
      </c>
      <c r="B182" s="40">
        <v>8435134856285</v>
      </c>
      <c r="C182" s="27" t="s">
        <v>1882</v>
      </c>
      <c r="D182" s="54" t="s">
        <v>1364</v>
      </c>
      <c r="E182" s="54" t="s">
        <v>1364</v>
      </c>
      <c r="F182" s="54" t="s">
        <v>1367</v>
      </c>
      <c r="G182" s="54">
        <v>1</v>
      </c>
      <c r="H182" s="42" t="s">
        <v>1930</v>
      </c>
      <c r="I182" s="42" t="s">
        <v>1947</v>
      </c>
      <c r="J182" s="27"/>
      <c r="K182" s="27" t="s">
        <v>1949</v>
      </c>
      <c r="L182" s="57">
        <v>3065</v>
      </c>
    </row>
    <row r="183" spans="1:12" ht="12.75" customHeight="1">
      <c r="A183" s="27" t="s">
        <v>1883</v>
      </c>
      <c r="B183" s="40">
        <v>8435134856162</v>
      </c>
      <c r="C183" s="27" t="s">
        <v>1884</v>
      </c>
      <c r="D183" s="54" t="s">
        <v>1364</v>
      </c>
      <c r="E183" s="54" t="s">
        <v>1364</v>
      </c>
      <c r="F183" s="54" t="s">
        <v>1367</v>
      </c>
      <c r="G183" s="54">
        <v>1</v>
      </c>
      <c r="H183" s="42" t="s">
        <v>1930</v>
      </c>
      <c r="I183" s="42" t="s">
        <v>1950</v>
      </c>
      <c r="J183" s="27"/>
      <c r="K183" s="27" t="s">
        <v>1948</v>
      </c>
      <c r="L183" s="57">
        <v>817</v>
      </c>
    </row>
    <row r="184" spans="1:12" ht="12.75" customHeight="1">
      <c r="A184" s="27" t="s">
        <v>1885</v>
      </c>
      <c r="B184" s="40">
        <v>8435134856179</v>
      </c>
      <c r="C184" s="27" t="s">
        <v>1886</v>
      </c>
      <c r="D184" s="54" t="s">
        <v>1364</v>
      </c>
      <c r="E184" s="54" t="s">
        <v>1364</v>
      </c>
      <c r="F184" s="54" t="s">
        <v>1367</v>
      </c>
      <c r="G184" s="54">
        <v>1</v>
      </c>
      <c r="H184" s="42" t="s">
        <v>1930</v>
      </c>
      <c r="I184" s="42" t="s">
        <v>1951</v>
      </c>
      <c r="J184" s="27"/>
      <c r="K184" s="27" t="s">
        <v>1952</v>
      </c>
      <c r="L184" s="57">
        <v>866</v>
      </c>
    </row>
    <row r="185" spans="1:12" ht="12.75" customHeight="1">
      <c r="A185" s="27" t="s">
        <v>1862</v>
      </c>
      <c r="B185" s="40">
        <v>8435134856445</v>
      </c>
      <c r="C185" s="41" t="s">
        <v>1863</v>
      </c>
      <c r="D185" s="54" t="s">
        <v>1364</v>
      </c>
      <c r="E185" s="54" t="s">
        <v>1364</v>
      </c>
      <c r="F185" s="42" t="s">
        <v>1864</v>
      </c>
      <c r="G185" s="43">
        <v>1</v>
      </c>
      <c r="H185" s="42" t="s">
        <v>1930</v>
      </c>
      <c r="I185" s="42" t="s">
        <v>1931</v>
      </c>
      <c r="J185" s="27"/>
      <c r="K185" s="27" t="s">
        <v>1934</v>
      </c>
      <c r="L185" s="57">
        <v>4895</v>
      </c>
    </row>
    <row r="186" spans="1:12" ht="12.75" customHeight="1">
      <c r="A186" s="27" t="s">
        <v>1865</v>
      </c>
      <c r="B186" s="40">
        <v>8435134856308</v>
      </c>
      <c r="C186" s="41" t="s">
        <v>1866</v>
      </c>
      <c r="D186" s="54" t="s">
        <v>1364</v>
      </c>
      <c r="E186" s="54" t="s">
        <v>1364</v>
      </c>
      <c r="F186" s="42" t="s">
        <v>1864</v>
      </c>
      <c r="G186" s="43">
        <v>1</v>
      </c>
      <c r="H186" s="42" t="s">
        <v>1930</v>
      </c>
      <c r="I186" s="42" t="s">
        <v>1932</v>
      </c>
      <c r="J186" s="27"/>
      <c r="K186" s="27" t="s">
        <v>1934</v>
      </c>
      <c r="L186" s="57">
        <v>5205</v>
      </c>
    </row>
    <row r="187" spans="1:12" ht="12.75" customHeight="1">
      <c r="A187" s="27" t="s">
        <v>1867</v>
      </c>
      <c r="B187" s="40">
        <v>8435134856452</v>
      </c>
      <c r="C187" s="41" t="s">
        <v>1868</v>
      </c>
      <c r="D187" s="54" t="s">
        <v>1364</v>
      </c>
      <c r="E187" s="54" t="s">
        <v>1364</v>
      </c>
      <c r="F187" s="42" t="s">
        <v>1864</v>
      </c>
      <c r="G187" s="43">
        <v>1</v>
      </c>
      <c r="H187" s="42" t="s">
        <v>1930</v>
      </c>
      <c r="I187" s="42" t="s">
        <v>1933</v>
      </c>
      <c r="J187" s="27"/>
      <c r="K187" s="27" t="s">
        <v>1934</v>
      </c>
      <c r="L187" s="57">
        <v>6320</v>
      </c>
    </row>
    <row r="188" spans="1:12" ht="12.75" customHeight="1">
      <c r="A188" s="27" t="s">
        <v>1869</v>
      </c>
      <c r="B188" s="40">
        <v>8435134856469</v>
      </c>
      <c r="C188" s="27" t="s">
        <v>1870</v>
      </c>
      <c r="D188" s="54" t="s">
        <v>1364</v>
      </c>
      <c r="E188" s="54" t="s">
        <v>1364</v>
      </c>
      <c r="F188" s="54" t="s">
        <v>1864</v>
      </c>
      <c r="G188" s="54">
        <v>1</v>
      </c>
      <c r="H188" s="42" t="s">
        <v>1930</v>
      </c>
      <c r="I188" s="42" t="s">
        <v>1936</v>
      </c>
      <c r="J188" s="27"/>
      <c r="K188" s="27" t="s">
        <v>1935</v>
      </c>
      <c r="L188" s="57">
        <v>7695</v>
      </c>
    </row>
    <row r="189" spans="1:12" ht="12.75" customHeight="1">
      <c r="A189" s="27" t="s">
        <v>1871</v>
      </c>
      <c r="B189" s="40">
        <v>8435134856094</v>
      </c>
      <c r="C189" s="27" t="s">
        <v>1872</v>
      </c>
      <c r="D189" s="54" t="s">
        <v>1364</v>
      </c>
      <c r="E189" s="54" t="s">
        <v>1364</v>
      </c>
      <c r="F189" s="54" t="s">
        <v>1364</v>
      </c>
      <c r="G189" s="54">
        <v>1</v>
      </c>
      <c r="H189" s="42" t="s">
        <v>1930</v>
      </c>
      <c r="I189" s="42" t="s">
        <v>1938</v>
      </c>
      <c r="J189" s="27"/>
      <c r="K189" s="27" t="s">
        <v>1939</v>
      </c>
      <c r="L189" s="57">
        <v>280</v>
      </c>
    </row>
    <row r="190" spans="1:12" ht="12.75" customHeight="1">
      <c r="A190" s="27" t="s">
        <v>1902</v>
      </c>
      <c r="B190" s="40">
        <v>8435134856353</v>
      </c>
      <c r="C190" s="27" t="s">
        <v>1903</v>
      </c>
      <c r="D190" s="54" t="s">
        <v>1364</v>
      </c>
      <c r="E190" s="54" t="s">
        <v>1364</v>
      </c>
      <c r="F190" s="54" t="s">
        <v>1367</v>
      </c>
      <c r="G190" s="54">
        <v>1</v>
      </c>
      <c r="H190" s="42" t="s">
        <v>1930</v>
      </c>
      <c r="I190" s="42" t="s">
        <v>1364</v>
      </c>
      <c r="J190" s="27"/>
      <c r="K190" s="27" t="s">
        <v>1364</v>
      </c>
      <c r="L190" s="57">
        <v>2454</v>
      </c>
    </row>
    <row r="191" spans="1:12" ht="12.75" customHeight="1">
      <c r="A191" s="27" t="s">
        <v>1904</v>
      </c>
      <c r="B191" s="40">
        <v>8435134856360</v>
      </c>
      <c r="C191" s="27" t="s">
        <v>1905</v>
      </c>
      <c r="D191" s="54" t="s">
        <v>1364</v>
      </c>
      <c r="E191" s="54" t="s">
        <v>1364</v>
      </c>
      <c r="F191" s="54" t="s">
        <v>1367</v>
      </c>
      <c r="G191" s="54">
        <v>1</v>
      </c>
      <c r="H191" s="42" t="s">
        <v>1930</v>
      </c>
      <c r="I191" s="42" t="s">
        <v>1364</v>
      </c>
      <c r="J191" s="27"/>
      <c r="K191" s="27" t="s">
        <v>1364</v>
      </c>
      <c r="L191" s="57">
        <v>2801</v>
      </c>
    </row>
    <row r="192" spans="1:12" ht="12.75" customHeight="1">
      <c r="A192" s="27" t="s">
        <v>1906</v>
      </c>
      <c r="B192" s="40">
        <v>8435134856377</v>
      </c>
      <c r="C192" s="27" t="s">
        <v>1907</v>
      </c>
      <c r="D192" s="54" t="s">
        <v>1364</v>
      </c>
      <c r="E192" s="54" t="s">
        <v>1364</v>
      </c>
      <c r="F192" s="54" t="s">
        <v>1367</v>
      </c>
      <c r="G192" s="54">
        <v>1</v>
      </c>
      <c r="H192" s="42" t="s">
        <v>1930</v>
      </c>
      <c r="I192" s="42" t="s">
        <v>1364</v>
      </c>
      <c r="J192" s="27"/>
      <c r="K192" s="27" t="s">
        <v>1364</v>
      </c>
      <c r="L192" s="57">
        <v>3043</v>
      </c>
    </row>
    <row r="193" spans="1:12" ht="12.75" customHeight="1">
      <c r="A193" s="27" t="s">
        <v>1908</v>
      </c>
      <c r="B193" s="40">
        <v>8435134856384</v>
      </c>
      <c r="C193" s="27" t="s">
        <v>1909</v>
      </c>
      <c r="D193" s="54" t="s">
        <v>1364</v>
      </c>
      <c r="E193" s="54" t="s">
        <v>1364</v>
      </c>
      <c r="F193" s="54" t="s">
        <v>1367</v>
      </c>
      <c r="G193" s="54">
        <v>1</v>
      </c>
      <c r="H193" s="42" t="s">
        <v>1930</v>
      </c>
      <c r="I193" s="42" t="s">
        <v>1364</v>
      </c>
      <c r="J193" s="27"/>
      <c r="K193" s="27" t="s">
        <v>1364</v>
      </c>
      <c r="L193" s="57">
        <v>3230</v>
      </c>
    </row>
    <row r="194" spans="1:12" ht="12.75" customHeight="1">
      <c r="A194" s="27" t="s">
        <v>1910</v>
      </c>
      <c r="B194" s="40">
        <v>8435134856391</v>
      </c>
      <c r="C194" s="27" t="s">
        <v>1911</v>
      </c>
      <c r="D194" s="54" t="s">
        <v>1364</v>
      </c>
      <c r="E194" s="54" t="s">
        <v>1364</v>
      </c>
      <c r="F194" s="54" t="s">
        <v>1367</v>
      </c>
      <c r="G194" s="54">
        <v>1</v>
      </c>
      <c r="H194" s="42" t="s">
        <v>1930</v>
      </c>
      <c r="I194" s="42" t="s">
        <v>1364</v>
      </c>
      <c r="J194" s="27"/>
      <c r="K194" s="27" t="s">
        <v>1364</v>
      </c>
      <c r="L194" s="57">
        <v>3345</v>
      </c>
    </row>
    <row r="195" spans="1:12" ht="12.75" customHeight="1">
      <c r="A195" s="27" t="s">
        <v>1912</v>
      </c>
      <c r="B195" s="40">
        <v>8435134856407</v>
      </c>
      <c r="C195" s="27" t="s">
        <v>1927</v>
      </c>
      <c r="D195" s="54" t="s">
        <v>1364</v>
      </c>
      <c r="E195" s="54" t="s">
        <v>1364</v>
      </c>
      <c r="F195" s="54" t="s">
        <v>1367</v>
      </c>
      <c r="G195" s="54">
        <v>1</v>
      </c>
      <c r="H195" s="42" t="s">
        <v>1930</v>
      </c>
      <c r="I195" s="42" t="s">
        <v>1364</v>
      </c>
      <c r="J195" s="27"/>
      <c r="K195" s="27" t="s">
        <v>1364</v>
      </c>
      <c r="L195" s="57">
        <v>1097</v>
      </c>
    </row>
    <row r="196" spans="1:12" ht="12.75" customHeight="1">
      <c r="A196" s="27" t="s">
        <v>1913</v>
      </c>
      <c r="B196" s="40">
        <v>8435134856414</v>
      </c>
      <c r="C196" s="27" t="s">
        <v>1928</v>
      </c>
      <c r="D196" s="54" t="s">
        <v>1364</v>
      </c>
      <c r="E196" s="54" t="s">
        <v>1364</v>
      </c>
      <c r="F196" s="54" t="s">
        <v>1367</v>
      </c>
      <c r="G196" s="54">
        <v>1</v>
      </c>
      <c r="H196" s="42" t="s">
        <v>1930</v>
      </c>
      <c r="I196" s="42" t="s">
        <v>1364</v>
      </c>
      <c r="J196" s="27"/>
      <c r="K196" s="27" t="s">
        <v>1364</v>
      </c>
      <c r="L196" s="57">
        <v>1146</v>
      </c>
    </row>
    <row r="197" spans="1:12" ht="12.75" customHeight="1">
      <c r="A197" s="27" t="s">
        <v>828</v>
      </c>
      <c r="B197" s="14">
        <v>8435134839981</v>
      </c>
      <c r="C197" s="19" t="s">
        <v>830</v>
      </c>
      <c r="D197" s="16" t="s">
        <v>1369</v>
      </c>
      <c r="E197" s="16" t="s">
        <v>1369</v>
      </c>
      <c r="F197" s="16" t="s">
        <v>1364</v>
      </c>
      <c r="G197" s="21">
        <v>1</v>
      </c>
      <c r="H197" s="19" t="s">
        <v>487</v>
      </c>
      <c r="I197" s="17">
        <v>76</v>
      </c>
      <c r="J197" s="20">
        <v>510600</v>
      </c>
      <c r="K197" s="28" t="s">
        <v>488</v>
      </c>
      <c r="L197" s="51">
        <v>3035</v>
      </c>
    </row>
    <row r="198" spans="1:12" ht="12.75" customHeight="1">
      <c r="A198" s="27" t="s">
        <v>829</v>
      </c>
      <c r="B198" s="14">
        <v>8435134839998</v>
      </c>
      <c r="C198" s="19" t="s">
        <v>831</v>
      </c>
      <c r="D198" s="16" t="s">
        <v>1369</v>
      </c>
      <c r="E198" s="16" t="s">
        <v>1369</v>
      </c>
      <c r="F198" s="16" t="s">
        <v>1364</v>
      </c>
      <c r="G198" s="21">
        <v>1</v>
      </c>
      <c r="H198" s="19" t="s">
        <v>487</v>
      </c>
      <c r="I198" s="17">
        <v>76</v>
      </c>
      <c r="J198" s="20">
        <v>510600</v>
      </c>
      <c r="K198" s="28" t="s">
        <v>488</v>
      </c>
      <c r="L198" s="51">
        <v>3098</v>
      </c>
    </row>
    <row r="199" spans="1:12" ht="12.75" customHeight="1">
      <c r="A199" s="27" t="s">
        <v>826</v>
      </c>
      <c r="B199" s="14">
        <v>8435134840000</v>
      </c>
      <c r="C199" s="19" t="s">
        <v>862</v>
      </c>
      <c r="D199" s="16" t="s">
        <v>1369</v>
      </c>
      <c r="E199" s="16" t="s">
        <v>1369</v>
      </c>
      <c r="F199" s="16" t="s">
        <v>1364</v>
      </c>
      <c r="G199" s="21">
        <v>1</v>
      </c>
      <c r="H199" s="19" t="s">
        <v>487</v>
      </c>
      <c r="I199" s="17">
        <v>76</v>
      </c>
      <c r="J199" s="20">
        <v>510600</v>
      </c>
      <c r="K199" s="28" t="s">
        <v>488</v>
      </c>
      <c r="L199" s="51">
        <v>2527</v>
      </c>
    </row>
    <row r="200" spans="1:12" ht="12.75" customHeight="1">
      <c r="A200" s="27" t="s">
        <v>827</v>
      </c>
      <c r="B200" s="14">
        <v>8435134840017</v>
      </c>
      <c r="C200" s="19" t="s">
        <v>863</v>
      </c>
      <c r="D200" s="16" t="s">
        <v>1369</v>
      </c>
      <c r="E200" s="16" t="s">
        <v>1369</v>
      </c>
      <c r="F200" s="16" t="s">
        <v>1364</v>
      </c>
      <c r="G200" s="21">
        <v>1</v>
      </c>
      <c r="H200" s="19" t="s">
        <v>487</v>
      </c>
      <c r="I200" s="17">
        <v>76</v>
      </c>
      <c r="J200" s="20">
        <v>510600</v>
      </c>
      <c r="K200" s="28" t="s">
        <v>488</v>
      </c>
      <c r="L200" s="51">
        <v>2758</v>
      </c>
    </row>
    <row r="201" spans="1:12" ht="12.75" customHeight="1">
      <c r="A201" s="27" t="s">
        <v>814</v>
      </c>
      <c r="B201" s="14">
        <v>8435134840024</v>
      </c>
      <c r="C201" s="19" t="s">
        <v>824</v>
      </c>
      <c r="D201" s="16" t="s">
        <v>1369</v>
      </c>
      <c r="E201" s="16" t="s">
        <v>1369</v>
      </c>
      <c r="F201" s="16" t="s">
        <v>1364</v>
      </c>
      <c r="G201" s="21">
        <v>1</v>
      </c>
      <c r="H201" s="19" t="s">
        <v>487</v>
      </c>
      <c r="I201" s="17">
        <v>71</v>
      </c>
      <c r="J201" s="20">
        <v>330750</v>
      </c>
      <c r="K201" s="28" t="s">
        <v>550</v>
      </c>
      <c r="L201" s="51">
        <v>2685</v>
      </c>
    </row>
    <row r="202" spans="1:12" ht="12.75" customHeight="1">
      <c r="A202" s="27" t="s">
        <v>823</v>
      </c>
      <c r="B202" s="14">
        <v>8435134840031</v>
      </c>
      <c r="C202" s="19" t="s">
        <v>825</v>
      </c>
      <c r="D202" s="16" t="s">
        <v>1369</v>
      </c>
      <c r="E202" s="16" t="s">
        <v>1369</v>
      </c>
      <c r="F202" s="16" t="s">
        <v>1364</v>
      </c>
      <c r="G202" s="21">
        <v>1</v>
      </c>
      <c r="H202" s="19" t="s">
        <v>487</v>
      </c>
      <c r="I202" s="17">
        <v>71</v>
      </c>
      <c r="J202" s="20">
        <v>330750</v>
      </c>
      <c r="K202" s="28" t="s">
        <v>550</v>
      </c>
      <c r="L202" s="51">
        <v>2781</v>
      </c>
    </row>
    <row r="203" spans="1:12" ht="12.75" customHeight="1">
      <c r="A203" s="27" t="s">
        <v>810</v>
      </c>
      <c r="B203" s="14">
        <v>8435134840048</v>
      </c>
      <c r="C203" s="19" t="s">
        <v>812</v>
      </c>
      <c r="D203" s="16" t="s">
        <v>1369</v>
      </c>
      <c r="E203" s="16" t="s">
        <v>1369</v>
      </c>
      <c r="F203" s="16" t="s">
        <v>1364</v>
      </c>
      <c r="G203" s="21">
        <v>1</v>
      </c>
      <c r="H203" s="19" t="s">
        <v>487</v>
      </c>
      <c r="I203" s="17">
        <v>71</v>
      </c>
      <c r="J203" s="20">
        <v>330750</v>
      </c>
      <c r="K203" s="28" t="s">
        <v>550</v>
      </c>
      <c r="L203" s="51">
        <v>2171</v>
      </c>
    </row>
    <row r="204" spans="1:12" ht="12.75" customHeight="1">
      <c r="A204" s="27" t="s">
        <v>811</v>
      </c>
      <c r="B204" s="14">
        <v>8435134840055</v>
      </c>
      <c r="C204" s="19" t="s">
        <v>813</v>
      </c>
      <c r="D204" s="16" t="s">
        <v>1369</v>
      </c>
      <c r="E204" s="16" t="s">
        <v>1369</v>
      </c>
      <c r="F204" s="16" t="s">
        <v>1364</v>
      </c>
      <c r="G204" s="21">
        <v>1</v>
      </c>
      <c r="H204" s="19" t="s">
        <v>487</v>
      </c>
      <c r="I204" s="17">
        <v>71</v>
      </c>
      <c r="J204" s="20">
        <v>330750</v>
      </c>
      <c r="K204" s="28" t="s">
        <v>550</v>
      </c>
      <c r="L204" s="51">
        <v>2537</v>
      </c>
    </row>
    <row r="205" spans="1:12" ht="12.75" customHeight="1">
      <c r="A205" s="27" t="s">
        <v>806</v>
      </c>
      <c r="B205" s="14">
        <v>8435134840062</v>
      </c>
      <c r="C205" s="19" t="s">
        <v>808</v>
      </c>
      <c r="D205" s="16" t="s">
        <v>1369</v>
      </c>
      <c r="E205" s="16" t="s">
        <v>1364</v>
      </c>
      <c r="F205" s="16" t="s">
        <v>1364</v>
      </c>
      <c r="G205" s="21">
        <v>1</v>
      </c>
      <c r="H205" s="19" t="s">
        <v>487</v>
      </c>
      <c r="I205" s="17">
        <v>51</v>
      </c>
      <c r="J205" s="20">
        <v>302808</v>
      </c>
      <c r="K205" s="28" t="s">
        <v>551</v>
      </c>
      <c r="L205" s="51">
        <v>1784</v>
      </c>
    </row>
    <row r="206" spans="1:12" ht="12.75" customHeight="1">
      <c r="A206" s="27" t="s">
        <v>807</v>
      </c>
      <c r="B206" s="14">
        <v>8435134840079</v>
      </c>
      <c r="C206" s="19" t="s">
        <v>809</v>
      </c>
      <c r="D206" s="16" t="s">
        <v>1369</v>
      </c>
      <c r="E206" s="16" t="s">
        <v>1364</v>
      </c>
      <c r="F206" s="16" t="s">
        <v>1364</v>
      </c>
      <c r="G206" s="21">
        <v>1</v>
      </c>
      <c r="H206" s="19" t="s">
        <v>487</v>
      </c>
      <c r="I206" s="17">
        <v>51</v>
      </c>
      <c r="J206" s="20">
        <v>302808</v>
      </c>
      <c r="K206" s="28" t="s">
        <v>551</v>
      </c>
      <c r="L206" s="51">
        <v>1883</v>
      </c>
    </row>
    <row r="207" spans="1:12" ht="12.75" customHeight="1">
      <c r="A207" s="27" t="s">
        <v>804</v>
      </c>
      <c r="B207" s="14">
        <v>8435134840086</v>
      </c>
      <c r="C207" s="19" t="s">
        <v>542</v>
      </c>
      <c r="D207" s="16" t="s">
        <v>1369</v>
      </c>
      <c r="E207" s="16" t="s">
        <v>1364</v>
      </c>
      <c r="F207" s="16" t="s">
        <v>1364</v>
      </c>
      <c r="G207" s="21">
        <v>1</v>
      </c>
      <c r="H207" s="19" t="s">
        <v>487</v>
      </c>
      <c r="I207" s="17">
        <v>51</v>
      </c>
      <c r="J207" s="20">
        <v>302808</v>
      </c>
      <c r="K207" s="28" t="s">
        <v>551</v>
      </c>
      <c r="L207" s="51">
        <v>1327</v>
      </c>
    </row>
    <row r="208" spans="1:12" ht="12.75" customHeight="1">
      <c r="A208" s="27" t="s">
        <v>805</v>
      </c>
      <c r="B208" s="14">
        <v>8435134840093</v>
      </c>
      <c r="C208" s="19" t="s">
        <v>543</v>
      </c>
      <c r="D208" s="16" t="s">
        <v>1369</v>
      </c>
      <c r="E208" s="16" t="s">
        <v>1364</v>
      </c>
      <c r="F208" s="16" t="s">
        <v>1364</v>
      </c>
      <c r="G208" s="21">
        <v>1</v>
      </c>
      <c r="H208" s="19" t="s">
        <v>487</v>
      </c>
      <c r="I208" s="17">
        <v>51</v>
      </c>
      <c r="J208" s="20">
        <v>302808</v>
      </c>
      <c r="K208" s="28" t="s">
        <v>551</v>
      </c>
      <c r="L208" s="51">
        <v>1439</v>
      </c>
    </row>
    <row r="209" spans="1:12" ht="12.75" customHeight="1">
      <c r="A209" s="27" t="s">
        <v>800</v>
      </c>
      <c r="B209" s="14">
        <v>8435134840109</v>
      </c>
      <c r="C209" s="19" t="s">
        <v>802</v>
      </c>
      <c r="D209" s="16" t="s">
        <v>1369</v>
      </c>
      <c r="E209" s="16" t="s">
        <v>1364</v>
      </c>
      <c r="F209" s="16" t="s">
        <v>1364</v>
      </c>
      <c r="G209" s="21">
        <v>1</v>
      </c>
      <c r="H209" s="19" t="s">
        <v>487</v>
      </c>
      <c r="I209" s="17">
        <v>43</v>
      </c>
      <c r="J209" s="20">
        <v>248640</v>
      </c>
      <c r="K209" s="28" t="s">
        <v>552</v>
      </c>
      <c r="L209" s="51">
        <v>1784</v>
      </c>
    </row>
    <row r="210" spans="1:12" ht="12.75" customHeight="1">
      <c r="A210" s="27" t="s">
        <v>801</v>
      </c>
      <c r="B210" s="14">
        <v>8435134840116</v>
      </c>
      <c r="C210" s="19" t="s">
        <v>803</v>
      </c>
      <c r="D210" s="16" t="s">
        <v>1369</v>
      </c>
      <c r="E210" s="16" t="s">
        <v>1364</v>
      </c>
      <c r="F210" s="16" t="s">
        <v>1364</v>
      </c>
      <c r="G210" s="21">
        <v>1</v>
      </c>
      <c r="H210" s="19" t="s">
        <v>487</v>
      </c>
      <c r="I210" s="17">
        <v>43</v>
      </c>
      <c r="J210" s="20">
        <v>248640</v>
      </c>
      <c r="K210" s="28" t="s">
        <v>552</v>
      </c>
      <c r="L210" s="51">
        <v>1883</v>
      </c>
    </row>
    <row r="211" spans="1:12" ht="12.75" customHeight="1">
      <c r="A211" s="27" t="s">
        <v>796</v>
      </c>
      <c r="B211" s="14">
        <v>8435134840123</v>
      </c>
      <c r="C211" s="19" t="s">
        <v>798</v>
      </c>
      <c r="D211" s="16" t="s">
        <v>1369</v>
      </c>
      <c r="E211" s="16" t="s">
        <v>1364</v>
      </c>
      <c r="F211" s="16" t="s">
        <v>1364</v>
      </c>
      <c r="G211" s="21">
        <v>1</v>
      </c>
      <c r="H211" s="19" t="s">
        <v>487</v>
      </c>
      <c r="I211" s="17">
        <v>43</v>
      </c>
      <c r="J211" s="20">
        <v>248640</v>
      </c>
      <c r="K211" s="28" t="s">
        <v>552</v>
      </c>
      <c r="L211" s="51">
        <v>1327</v>
      </c>
    </row>
    <row r="212" spans="1:12" ht="12.75" customHeight="1">
      <c r="A212" s="27" t="s">
        <v>797</v>
      </c>
      <c r="B212" s="14">
        <v>8435134840130</v>
      </c>
      <c r="C212" s="19" t="s">
        <v>799</v>
      </c>
      <c r="D212" s="16" t="s">
        <v>1369</v>
      </c>
      <c r="E212" s="16" t="s">
        <v>1364</v>
      </c>
      <c r="F212" s="16" t="s">
        <v>1364</v>
      </c>
      <c r="G212" s="21">
        <v>1</v>
      </c>
      <c r="H212" s="19" t="s">
        <v>487</v>
      </c>
      <c r="I212" s="17">
        <v>43</v>
      </c>
      <c r="J212" s="20">
        <v>248640</v>
      </c>
      <c r="K212" s="28" t="s">
        <v>552</v>
      </c>
      <c r="L212" s="51">
        <v>1439</v>
      </c>
    </row>
    <row r="213" spans="1:12" ht="12.75" customHeight="1">
      <c r="A213" s="27" t="s">
        <v>130</v>
      </c>
      <c r="B213" s="14">
        <v>8435134826288</v>
      </c>
      <c r="C213" s="19" t="s">
        <v>737</v>
      </c>
      <c r="D213" s="16" t="s">
        <v>1364</v>
      </c>
      <c r="E213" s="16" t="s">
        <v>1364</v>
      </c>
      <c r="F213" s="16" t="s">
        <v>1367</v>
      </c>
      <c r="G213" s="21">
        <v>1</v>
      </c>
      <c r="H213" s="19" t="s">
        <v>735</v>
      </c>
      <c r="I213" s="17">
        <v>125</v>
      </c>
      <c r="J213" s="20"/>
      <c r="K213" s="28"/>
      <c r="L213" s="51">
        <v>1796</v>
      </c>
    </row>
    <row r="214" spans="1:12" ht="12.75" customHeight="1">
      <c r="A214" s="27" t="s">
        <v>131</v>
      </c>
      <c r="B214" s="14">
        <v>8435134826295</v>
      </c>
      <c r="C214" s="19" t="s">
        <v>738</v>
      </c>
      <c r="D214" s="16" t="s">
        <v>1364</v>
      </c>
      <c r="E214" s="16" t="s">
        <v>1364</v>
      </c>
      <c r="F214" s="16" t="s">
        <v>1367</v>
      </c>
      <c r="G214" s="21">
        <v>1</v>
      </c>
      <c r="H214" s="19" t="s">
        <v>735</v>
      </c>
      <c r="I214" s="17">
        <v>125</v>
      </c>
      <c r="J214" s="20"/>
      <c r="K214" s="28"/>
      <c r="L214" s="51">
        <v>1914</v>
      </c>
    </row>
    <row r="215" spans="1:12" ht="12.75" customHeight="1">
      <c r="A215" s="27" t="s">
        <v>132</v>
      </c>
      <c r="B215" s="14">
        <v>8435134826301</v>
      </c>
      <c r="C215" s="19" t="s">
        <v>739</v>
      </c>
      <c r="D215" s="16" t="s">
        <v>1364</v>
      </c>
      <c r="E215" s="16" t="s">
        <v>1364</v>
      </c>
      <c r="F215" s="16" t="s">
        <v>1367</v>
      </c>
      <c r="G215" s="21">
        <v>1</v>
      </c>
      <c r="H215" s="19" t="s">
        <v>735</v>
      </c>
      <c r="I215" s="17">
        <v>150</v>
      </c>
      <c r="J215" s="20"/>
      <c r="K215" s="28"/>
      <c r="L215" s="51">
        <v>1953</v>
      </c>
    </row>
    <row r="216" spans="1:12" ht="12.75" customHeight="1">
      <c r="A216" s="27" t="s">
        <v>133</v>
      </c>
      <c r="B216" s="14">
        <v>8435134826318</v>
      </c>
      <c r="C216" s="19" t="s">
        <v>740</v>
      </c>
      <c r="D216" s="16" t="s">
        <v>1364</v>
      </c>
      <c r="E216" s="16" t="s">
        <v>1364</v>
      </c>
      <c r="F216" s="16" t="s">
        <v>1367</v>
      </c>
      <c r="G216" s="21">
        <v>1</v>
      </c>
      <c r="H216" s="19" t="s">
        <v>735</v>
      </c>
      <c r="I216" s="17">
        <v>150</v>
      </c>
      <c r="J216" s="20"/>
      <c r="K216" s="28"/>
      <c r="L216" s="51">
        <v>2072</v>
      </c>
    </row>
    <row r="217" spans="1:12" ht="12.75" customHeight="1">
      <c r="A217" s="27" t="s">
        <v>134</v>
      </c>
      <c r="B217" s="14">
        <v>8435134826325</v>
      </c>
      <c r="C217" s="19" t="s">
        <v>755</v>
      </c>
      <c r="D217" s="16" t="s">
        <v>1364</v>
      </c>
      <c r="E217" s="16" t="s">
        <v>1364</v>
      </c>
      <c r="F217" s="16" t="s">
        <v>1367</v>
      </c>
      <c r="G217" s="21">
        <v>1</v>
      </c>
      <c r="H217" s="19" t="s">
        <v>735</v>
      </c>
      <c r="I217" s="17">
        <v>187</v>
      </c>
      <c r="J217" s="20"/>
      <c r="K217" s="28"/>
      <c r="L217" s="51">
        <v>2611</v>
      </c>
    </row>
    <row r="218" spans="1:12" ht="12.75" customHeight="1">
      <c r="A218" s="27" t="s">
        <v>135</v>
      </c>
      <c r="B218" s="14">
        <v>8435134826332</v>
      </c>
      <c r="C218" s="19" t="s">
        <v>756</v>
      </c>
      <c r="D218" s="16" t="s">
        <v>1364</v>
      </c>
      <c r="E218" s="16" t="s">
        <v>1364</v>
      </c>
      <c r="F218" s="16" t="s">
        <v>1367</v>
      </c>
      <c r="G218" s="21">
        <v>1</v>
      </c>
      <c r="H218" s="19" t="s">
        <v>735</v>
      </c>
      <c r="I218" s="17">
        <v>187</v>
      </c>
      <c r="J218" s="20"/>
      <c r="K218" s="28"/>
      <c r="L218" s="51">
        <v>2754</v>
      </c>
    </row>
    <row r="219" spans="1:12" ht="12.75" customHeight="1">
      <c r="A219" s="27" t="s">
        <v>136</v>
      </c>
      <c r="B219" s="14">
        <v>8435134826349</v>
      </c>
      <c r="C219" s="19" t="s">
        <v>757</v>
      </c>
      <c r="D219" s="16" t="s">
        <v>1364</v>
      </c>
      <c r="E219" s="16" t="s">
        <v>1364</v>
      </c>
      <c r="F219" s="16" t="s">
        <v>1367</v>
      </c>
      <c r="G219" s="21">
        <v>1</v>
      </c>
      <c r="H219" s="19" t="s">
        <v>735</v>
      </c>
      <c r="I219" s="17">
        <v>217</v>
      </c>
      <c r="J219" s="20"/>
      <c r="K219" s="28"/>
      <c r="L219" s="51">
        <v>2962</v>
      </c>
    </row>
    <row r="220" spans="1:12" ht="12.75" customHeight="1">
      <c r="A220" s="27" t="s">
        <v>137</v>
      </c>
      <c r="B220" s="14">
        <v>8435134826356</v>
      </c>
      <c r="C220" s="19" t="s">
        <v>758</v>
      </c>
      <c r="D220" s="16" t="s">
        <v>1364</v>
      </c>
      <c r="E220" s="16" t="s">
        <v>1364</v>
      </c>
      <c r="F220" s="16" t="s">
        <v>1367</v>
      </c>
      <c r="G220" s="21">
        <v>1</v>
      </c>
      <c r="H220" s="19" t="s">
        <v>735</v>
      </c>
      <c r="I220" s="17">
        <v>217</v>
      </c>
      <c r="J220" s="20"/>
      <c r="K220" s="28"/>
      <c r="L220" s="51">
        <v>3145</v>
      </c>
    </row>
    <row r="221" spans="1:12" ht="12.75" customHeight="1">
      <c r="A221" s="27" t="s">
        <v>637</v>
      </c>
      <c r="B221" s="14">
        <v>8435134841007</v>
      </c>
      <c r="C221" s="19" t="s">
        <v>319</v>
      </c>
      <c r="D221" s="16" t="s">
        <v>1364</v>
      </c>
      <c r="E221" s="16" t="s">
        <v>1364</v>
      </c>
      <c r="F221" s="16" t="s">
        <v>1367</v>
      </c>
      <c r="G221" s="21">
        <v>1</v>
      </c>
      <c r="H221" s="19" t="s">
        <v>736</v>
      </c>
      <c r="I221" s="17">
        <v>155</v>
      </c>
      <c r="J221" s="20"/>
      <c r="K221" s="28"/>
      <c r="L221" s="51">
        <v>2447</v>
      </c>
    </row>
    <row r="222" spans="1:12" ht="12.75" customHeight="1">
      <c r="A222" s="27" t="s">
        <v>638</v>
      </c>
      <c r="B222" s="14">
        <v>8435134841014</v>
      </c>
      <c r="C222" s="19" t="s">
        <v>320</v>
      </c>
      <c r="D222" s="16" t="s">
        <v>1364</v>
      </c>
      <c r="E222" s="16" t="s">
        <v>1364</v>
      </c>
      <c r="F222" s="16" t="s">
        <v>1367</v>
      </c>
      <c r="G222" s="21">
        <v>1</v>
      </c>
      <c r="H222" s="19" t="s">
        <v>736</v>
      </c>
      <c r="I222" s="17">
        <v>185</v>
      </c>
      <c r="J222" s="20"/>
      <c r="K222" s="28"/>
      <c r="L222" s="51">
        <v>2937</v>
      </c>
    </row>
    <row r="223" spans="1:12" ht="12.75" customHeight="1">
      <c r="A223" s="27" t="s">
        <v>639</v>
      </c>
      <c r="B223" s="14">
        <v>8435134841021</v>
      </c>
      <c r="C223" s="19" t="s">
        <v>321</v>
      </c>
      <c r="D223" s="16" t="s">
        <v>1364</v>
      </c>
      <c r="E223" s="16" t="s">
        <v>1364</v>
      </c>
      <c r="F223" s="16" t="s">
        <v>1367</v>
      </c>
      <c r="G223" s="21">
        <v>1</v>
      </c>
      <c r="H223" s="19" t="s">
        <v>736</v>
      </c>
      <c r="I223" s="17">
        <v>225</v>
      </c>
      <c r="J223" s="20"/>
      <c r="K223" s="28"/>
      <c r="L223" s="51">
        <v>3562</v>
      </c>
    </row>
    <row r="224" spans="1:12" ht="12.75" customHeight="1">
      <c r="A224" s="27" t="s">
        <v>649</v>
      </c>
      <c r="B224" s="14">
        <v>8435134841038</v>
      </c>
      <c r="C224" s="19" t="s">
        <v>322</v>
      </c>
      <c r="D224" s="16" t="s">
        <v>1364</v>
      </c>
      <c r="E224" s="16" t="s">
        <v>1364</v>
      </c>
      <c r="F224" s="16" t="s">
        <v>1367</v>
      </c>
      <c r="G224" s="21">
        <v>1</v>
      </c>
      <c r="H224" s="19" t="s">
        <v>736</v>
      </c>
      <c r="I224" s="17">
        <v>155</v>
      </c>
      <c r="J224" s="20"/>
      <c r="K224" s="28"/>
      <c r="L224" s="51">
        <v>2605</v>
      </c>
    </row>
    <row r="225" spans="1:12" ht="12.75" customHeight="1">
      <c r="A225" s="27" t="s">
        <v>650</v>
      </c>
      <c r="B225" s="14">
        <v>8435134841045</v>
      </c>
      <c r="C225" s="19" t="s">
        <v>323</v>
      </c>
      <c r="D225" s="16" t="s">
        <v>1364</v>
      </c>
      <c r="E225" s="16" t="s">
        <v>1364</v>
      </c>
      <c r="F225" s="16" t="s">
        <v>1367</v>
      </c>
      <c r="G225" s="21">
        <v>1</v>
      </c>
      <c r="H225" s="19" t="s">
        <v>736</v>
      </c>
      <c r="I225" s="17">
        <v>185</v>
      </c>
      <c r="J225" s="20"/>
      <c r="K225" s="28"/>
      <c r="L225" s="51">
        <v>3202</v>
      </c>
    </row>
    <row r="226" spans="1:12" ht="12.75" customHeight="1">
      <c r="A226" s="27" t="s">
        <v>651</v>
      </c>
      <c r="B226" s="14">
        <v>8435134841052</v>
      </c>
      <c r="C226" s="19" t="s">
        <v>324</v>
      </c>
      <c r="D226" s="16" t="s">
        <v>1364</v>
      </c>
      <c r="E226" s="16" t="s">
        <v>1364</v>
      </c>
      <c r="F226" s="16" t="s">
        <v>1367</v>
      </c>
      <c r="G226" s="21">
        <v>1</v>
      </c>
      <c r="H226" s="19" t="s">
        <v>736</v>
      </c>
      <c r="I226" s="17">
        <v>225</v>
      </c>
      <c r="J226" s="20"/>
      <c r="K226" s="28"/>
      <c r="L226" s="51">
        <v>3829</v>
      </c>
    </row>
    <row r="227" spans="1:12" ht="12.75" customHeight="1">
      <c r="A227" s="27" t="s">
        <v>640</v>
      </c>
      <c r="B227" s="14">
        <v>8435134841069</v>
      </c>
      <c r="C227" s="19" t="s">
        <v>325</v>
      </c>
      <c r="D227" s="16" t="s">
        <v>1364</v>
      </c>
      <c r="E227" s="16" t="s">
        <v>1364</v>
      </c>
      <c r="F227" s="16" t="s">
        <v>1367</v>
      </c>
      <c r="G227" s="21">
        <v>1</v>
      </c>
      <c r="H227" s="19" t="s">
        <v>736</v>
      </c>
      <c r="I227" s="17">
        <v>155</v>
      </c>
      <c r="J227" s="20"/>
      <c r="K227" s="28"/>
      <c r="L227" s="51">
        <v>2641</v>
      </c>
    </row>
    <row r="228" spans="1:12" ht="12.75" customHeight="1">
      <c r="A228" s="27" t="s">
        <v>641</v>
      </c>
      <c r="B228" s="14">
        <v>8435134841076</v>
      </c>
      <c r="C228" s="19" t="s">
        <v>326</v>
      </c>
      <c r="D228" s="16" t="s">
        <v>1364</v>
      </c>
      <c r="E228" s="16" t="s">
        <v>1364</v>
      </c>
      <c r="F228" s="16" t="s">
        <v>1367</v>
      </c>
      <c r="G228" s="21">
        <v>1</v>
      </c>
      <c r="H228" s="19" t="s">
        <v>736</v>
      </c>
      <c r="I228" s="17">
        <v>155</v>
      </c>
      <c r="J228" s="20"/>
      <c r="K228" s="28"/>
      <c r="L228" s="51">
        <v>3133</v>
      </c>
    </row>
    <row r="229" spans="1:12" ht="12.75" customHeight="1">
      <c r="A229" s="27" t="s">
        <v>642</v>
      </c>
      <c r="B229" s="14">
        <v>8435134841083</v>
      </c>
      <c r="C229" s="19" t="s">
        <v>327</v>
      </c>
      <c r="D229" s="16" t="s">
        <v>1364</v>
      </c>
      <c r="E229" s="16" t="s">
        <v>1364</v>
      </c>
      <c r="F229" s="16" t="s">
        <v>1367</v>
      </c>
      <c r="G229" s="21">
        <v>1</v>
      </c>
      <c r="H229" s="19" t="s">
        <v>736</v>
      </c>
      <c r="I229" s="17">
        <v>225</v>
      </c>
      <c r="J229" s="20"/>
      <c r="K229" s="28"/>
      <c r="L229" s="60">
        <v>3756</v>
      </c>
    </row>
    <row r="230" spans="1:12" ht="12.75" customHeight="1">
      <c r="A230" s="27" t="s">
        <v>652</v>
      </c>
      <c r="B230" s="14">
        <v>8435134841090</v>
      </c>
      <c r="C230" s="19" t="s">
        <v>328</v>
      </c>
      <c r="D230" s="16" t="s">
        <v>1364</v>
      </c>
      <c r="E230" s="16" t="s">
        <v>1364</v>
      </c>
      <c r="F230" s="16" t="s">
        <v>1367</v>
      </c>
      <c r="G230" s="21">
        <v>1</v>
      </c>
      <c r="H230" s="19" t="s">
        <v>736</v>
      </c>
      <c r="I230" s="17">
        <v>155</v>
      </c>
      <c r="J230" s="20"/>
      <c r="K230" s="28"/>
      <c r="L230" s="60">
        <v>2740</v>
      </c>
    </row>
    <row r="231" spans="1:12" ht="12.75" customHeight="1">
      <c r="A231" s="27" t="s">
        <v>653</v>
      </c>
      <c r="B231" s="14">
        <v>8435134841106</v>
      </c>
      <c r="C231" s="19" t="s">
        <v>329</v>
      </c>
      <c r="D231" s="16" t="s">
        <v>1364</v>
      </c>
      <c r="E231" s="16" t="s">
        <v>1364</v>
      </c>
      <c r="F231" s="16" t="s">
        <v>1367</v>
      </c>
      <c r="G231" s="21">
        <v>1</v>
      </c>
      <c r="H231" s="19" t="s">
        <v>736</v>
      </c>
      <c r="I231" s="17">
        <v>185</v>
      </c>
      <c r="J231" s="20"/>
      <c r="K231" s="28"/>
      <c r="L231" s="60">
        <v>3397</v>
      </c>
    </row>
    <row r="232" spans="1:12" ht="12.75" customHeight="1">
      <c r="A232" s="27" t="s">
        <v>654</v>
      </c>
      <c r="B232" s="14">
        <v>8435134841113</v>
      </c>
      <c r="C232" s="19" t="s">
        <v>330</v>
      </c>
      <c r="D232" s="16" t="s">
        <v>1364</v>
      </c>
      <c r="E232" s="16" t="s">
        <v>1364</v>
      </c>
      <c r="F232" s="16" t="s">
        <v>1367</v>
      </c>
      <c r="G232" s="21">
        <v>1</v>
      </c>
      <c r="H232" s="19" t="s">
        <v>736</v>
      </c>
      <c r="I232" s="17">
        <v>225</v>
      </c>
      <c r="J232" s="20"/>
      <c r="K232" s="28"/>
      <c r="L232" s="60">
        <v>4024</v>
      </c>
    </row>
    <row r="233" spans="1:12" ht="12.75" customHeight="1">
      <c r="A233" s="27" t="s">
        <v>643</v>
      </c>
      <c r="B233" s="14">
        <v>8435134841120</v>
      </c>
      <c r="C233" s="19" t="s">
        <v>331</v>
      </c>
      <c r="D233" s="16" t="s">
        <v>1364</v>
      </c>
      <c r="E233" s="16" t="s">
        <v>1364</v>
      </c>
      <c r="F233" s="16" t="s">
        <v>1367</v>
      </c>
      <c r="G233" s="21">
        <v>1</v>
      </c>
      <c r="H233" s="19" t="s">
        <v>736</v>
      </c>
      <c r="I233" s="17">
        <v>165</v>
      </c>
      <c r="J233" s="20"/>
      <c r="K233" s="28"/>
      <c r="L233" s="60">
        <v>2552</v>
      </c>
    </row>
    <row r="234" spans="1:12" ht="12.75" customHeight="1">
      <c r="A234" s="27" t="s">
        <v>644</v>
      </c>
      <c r="B234" s="14">
        <v>8435134841137</v>
      </c>
      <c r="C234" s="19" t="s">
        <v>332</v>
      </c>
      <c r="D234" s="16" t="s">
        <v>1364</v>
      </c>
      <c r="E234" s="16" t="s">
        <v>1364</v>
      </c>
      <c r="F234" s="16" t="s">
        <v>1367</v>
      </c>
      <c r="G234" s="21">
        <v>1</v>
      </c>
      <c r="H234" s="19" t="s">
        <v>736</v>
      </c>
      <c r="I234" s="17">
        <v>195</v>
      </c>
      <c r="J234" s="20"/>
      <c r="K234" s="28"/>
      <c r="L234" s="60">
        <v>3044</v>
      </c>
    </row>
    <row r="235" spans="1:12" ht="12.75" customHeight="1">
      <c r="A235" s="27" t="s">
        <v>645</v>
      </c>
      <c r="B235" s="14">
        <v>8435134841144</v>
      </c>
      <c r="C235" s="19" t="s">
        <v>333</v>
      </c>
      <c r="D235" s="16" t="s">
        <v>1364</v>
      </c>
      <c r="E235" s="16" t="s">
        <v>1364</v>
      </c>
      <c r="F235" s="16" t="s">
        <v>1367</v>
      </c>
      <c r="G235" s="21">
        <v>1</v>
      </c>
      <c r="H235" s="19" t="s">
        <v>736</v>
      </c>
      <c r="I235" s="17">
        <v>245</v>
      </c>
      <c r="J235" s="20"/>
      <c r="K235" s="28"/>
      <c r="L235" s="60">
        <v>3777</v>
      </c>
    </row>
    <row r="236" spans="1:12" ht="12.75" customHeight="1">
      <c r="A236" s="27" t="s">
        <v>655</v>
      </c>
      <c r="B236" s="14">
        <v>8435134841151</v>
      </c>
      <c r="C236" s="19" t="s">
        <v>334</v>
      </c>
      <c r="D236" s="16" t="s">
        <v>1364</v>
      </c>
      <c r="E236" s="16" t="s">
        <v>1364</v>
      </c>
      <c r="F236" s="16" t="s">
        <v>1367</v>
      </c>
      <c r="G236" s="21">
        <v>1</v>
      </c>
      <c r="H236" s="19" t="s">
        <v>736</v>
      </c>
      <c r="I236" s="17">
        <v>165</v>
      </c>
      <c r="J236" s="20"/>
      <c r="K236" s="28"/>
      <c r="L236" s="60">
        <v>2713</v>
      </c>
    </row>
    <row r="237" spans="1:12" ht="12.75" customHeight="1">
      <c r="A237" s="27" t="s">
        <v>656</v>
      </c>
      <c r="B237" s="14">
        <v>8435134841168</v>
      </c>
      <c r="C237" s="19" t="s">
        <v>335</v>
      </c>
      <c r="D237" s="16" t="s">
        <v>1364</v>
      </c>
      <c r="E237" s="16" t="s">
        <v>1364</v>
      </c>
      <c r="F237" s="16" t="s">
        <v>1367</v>
      </c>
      <c r="G237" s="21">
        <v>1</v>
      </c>
      <c r="H237" s="19" t="s">
        <v>736</v>
      </c>
      <c r="I237" s="17">
        <v>195</v>
      </c>
      <c r="J237" s="20"/>
      <c r="K237" s="28"/>
      <c r="L237" s="60">
        <v>3308</v>
      </c>
    </row>
    <row r="238" spans="1:12" ht="12.75" customHeight="1">
      <c r="A238" s="27" t="s">
        <v>657</v>
      </c>
      <c r="B238" s="14">
        <v>8435134841175</v>
      </c>
      <c r="C238" s="19" t="s">
        <v>336</v>
      </c>
      <c r="D238" s="16" t="s">
        <v>1364</v>
      </c>
      <c r="E238" s="16" t="s">
        <v>1364</v>
      </c>
      <c r="F238" s="16" t="s">
        <v>1367</v>
      </c>
      <c r="G238" s="21">
        <v>1</v>
      </c>
      <c r="H238" s="19" t="s">
        <v>736</v>
      </c>
      <c r="I238" s="17">
        <v>245</v>
      </c>
      <c r="J238" s="20"/>
      <c r="K238" s="28"/>
      <c r="L238" s="60">
        <v>4043</v>
      </c>
    </row>
    <row r="239" spans="1:12" ht="12.75" customHeight="1">
      <c r="A239" s="27" t="s">
        <v>646</v>
      </c>
      <c r="B239" s="14">
        <v>8435134841182</v>
      </c>
      <c r="C239" s="19" t="s">
        <v>337</v>
      </c>
      <c r="D239" s="16" t="s">
        <v>1364</v>
      </c>
      <c r="E239" s="16" t="s">
        <v>1364</v>
      </c>
      <c r="F239" s="16" t="s">
        <v>1367</v>
      </c>
      <c r="G239" s="21">
        <v>1</v>
      </c>
      <c r="H239" s="19" t="s">
        <v>736</v>
      </c>
      <c r="I239" s="17">
        <v>165</v>
      </c>
      <c r="J239" s="20"/>
      <c r="K239" s="28"/>
      <c r="L239" s="60">
        <v>2749</v>
      </c>
    </row>
    <row r="240" spans="1:12" ht="12.75" customHeight="1">
      <c r="A240" s="27" t="s">
        <v>647</v>
      </c>
      <c r="B240" s="14">
        <v>8435134841199</v>
      </c>
      <c r="C240" s="19" t="s">
        <v>338</v>
      </c>
      <c r="D240" s="16" t="s">
        <v>1364</v>
      </c>
      <c r="E240" s="16" t="s">
        <v>1364</v>
      </c>
      <c r="F240" s="16" t="s">
        <v>1367</v>
      </c>
      <c r="G240" s="21">
        <v>1</v>
      </c>
      <c r="H240" s="19" t="s">
        <v>736</v>
      </c>
      <c r="I240" s="17">
        <v>195</v>
      </c>
      <c r="J240" s="20"/>
      <c r="K240" s="28"/>
      <c r="L240" s="60">
        <v>3240</v>
      </c>
    </row>
    <row r="241" spans="1:12" ht="12.75" customHeight="1">
      <c r="A241" s="27" t="s">
        <v>648</v>
      </c>
      <c r="B241" s="14">
        <v>8435134841205</v>
      </c>
      <c r="C241" s="19" t="s">
        <v>339</v>
      </c>
      <c r="D241" s="16" t="s">
        <v>1364</v>
      </c>
      <c r="E241" s="16" t="s">
        <v>1364</v>
      </c>
      <c r="F241" s="16" t="s">
        <v>1367</v>
      </c>
      <c r="G241" s="21">
        <v>1</v>
      </c>
      <c r="H241" s="19" t="s">
        <v>736</v>
      </c>
      <c r="I241" s="17">
        <v>245</v>
      </c>
      <c r="J241" s="20"/>
      <c r="K241" s="28"/>
      <c r="L241" s="60">
        <v>3974</v>
      </c>
    </row>
    <row r="242" spans="1:12" ht="12.75" customHeight="1">
      <c r="A242" s="27" t="s">
        <v>658</v>
      </c>
      <c r="B242" s="14">
        <v>8435134841212</v>
      </c>
      <c r="C242" s="19" t="s">
        <v>340</v>
      </c>
      <c r="D242" s="16" t="s">
        <v>1364</v>
      </c>
      <c r="E242" s="16" t="s">
        <v>1364</v>
      </c>
      <c r="F242" s="16" t="s">
        <v>1367</v>
      </c>
      <c r="G242" s="21">
        <v>1</v>
      </c>
      <c r="H242" s="19" t="s">
        <v>736</v>
      </c>
      <c r="I242" s="17">
        <v>165</v>
      </c>
      <c r="J242" s="20"/>
      <c r="K242" s="28"/>
      <c r="L242" s="60">
        <v>2851</v>
      </c>
    </row>
    <row r="243" spans="1:12" ht="12.75" customHeight="1">
      <c r="A243" s="27" t="s">
        <v>659</v>
      </c>
      <c r="B243" s="14">
        <v>8435134841229</v>
      </c>
      <c r="C243" s="19" t="s">
        <v>341</v>
      </c>
      <c r="D243" s="16" t="s">
        <v>1364</v>
      </c>
      <c r="E243" s="16" t="s">
        <v>1364</v>
      </c>
      <c r="F243" s="16" t="s">
        <v>1367</v>
      </c>
      <c r="G243" s="21">
        <v>1</v>
      </c>
      <c r="H243" s="19" t="s">
        <v>736</v>
      </c>
      <c r="I243" s="17">
        <v>195</v>
      </c>
      <c r="J243" s="20"/>
      <c r="K243" s="28"/>
      <c r="L243" s="60">
        <v>3505</v>
      </c>
    </row>
    <row r="244" spans="1:12" ht="12.75" customHeight="1">
      <c r="A244" s="27" t="s">
        <v>660</v>
      </c>
      <c r="B244" s="14">
        <v>8435134841236</v>
      </c>
      <c r="C244" s="19" t="s">
        <v>342</v>
      </c>
      <c r="D244" s="16" t="s">
        <v>1364</v>
      </c>
      <c r="E244" s="16" t="s">
        <v>1364</v>
      </c>
      <c r="F244" s="16" t="s">
        <v>1367</v>
      </c>
      <c r="G244" s="21">
        <v>1</v>
      </c>
      <c r="H244" s="19" t="s">
        <v>736</v>
      </c>
      <c r="I244" s="17">
        <v>245</v>
      </c>
      <c r="J244" s="20"/>
      <c r="K244" s="28"/>
      <c r="L244" s="60">
        <v>4238</v>
      </c>
    </row>
    <row r="245" spans="1:12" ht="12.75" customHeight="1">
      <c r="A245" s="27" t="s">
        <v>1507</v>
      </c>
      <c r="B245" s="32">
        <v>8435134851693</v>
      </c>
      <c r="C245" s="15" t="s">
        <v>1508</v>
      </c>
      <c r="D245" s="10" t="s">
        <v>1364</v>
      </c>
      <c r="E245" s="10" t="s">
        <v>1364</v>
      </c>
      <c r="F245" s="10" t="s">
        <v>1367</v>
      </c>
      <c r="G245" s="21">
        <v>1</v>
      </c>
      <c r="H245" s="8" t="s">
        <v>736</v>
      </c>
      <c r="I245" s="21">
        <v>146</v>
      </c>
      <c r="J245" s="21">
        <f>2180*800*1276</f>
        <v>2225344000</v>
      </c>
      <c r="K245" s="21" t="s">
        <v>1546</v>
      </c>
      <c r="L245" s="60">
        <v>3064</v>
      </c>
    </row>
    <row r="246" spans="1:12" ht="12.75" customHeight="1">
      <c r="A246" s="27" t="s">
        <v>1509</v>
      </c>
      <c r="B246" s="32">
        <v>8435134851709</v>
      </c>
      <c r="C246" s="15" t="s">
        <v>1510</v>
      </c>
      <c r="D246" s="10" t="s">
        <v>1364</v>
      </c>
      <c r="E246" s="10" t="s">
        <v>1364</v>
      </c>
      <c r="F246" s="10" t="s">
        <v>1367</v>
      </c>
      <c r="G246" s="21">
        <v>1</v>
      </c>
      <c r="H246" s="8" t="s">
        <v>736</v>
      </c>
      <c r="I246" s="21">
        <v>151</v>
      </c>
      <c r="J246" s="21">
        <f>2180*800*1276</f>
        <v>2225344000</v>
      </c>
      <c r="K246" s="21" t="s">
        <v>1546</v>
      </c>
      <c r="L246" s="60">
        <v>3223</v>
      </c>
    </row>
    <row r="247" spans="1:12" ht="12.75" customHeight="1">
      <c r="A247" s="27" t="s">
        <v>1511</v>
      </c>
      <c r="B247" s="32">
        <v>8435134851716</v>
      </c>
      <c r="C247" s="15" t="s">
        <v>1512</v>
      </c>
      <c r="D247" s="10" t="s">
        <v>1364</v>
      </c>
      <c r="E247" s="10" t="s">
        <v>1364</v>
      </c>
      <c r="F247" s="10" t="s">
        <v>1367</v>
      </c>
      <c r="G247" s="21">
        <v>1</v>
      </c>
      <c r="H247" s="8" t="s">
        <v>736</v>
      </c>
      <c r="I247" s="21">
        <v>147</v>
      </c>
      <c r="J247" s="21">
        <f>2180*800*1276</f>
        <v>2225344000</v>
      </c>
      <c r="K247" s="21" t="s">
        <v>1546</v>
      </c>
      <c r="L247" s="60">
        <v>3258</v>
      </c>
    </row>
    <row r="248" spans="1:12" ht="12.75" customHeight="1">
      <c r="A248" s="27" t="s">
        <v>1513</v>
      </c>
      <c r="B248" s="32">
        <v>8435134851723</v>
      </c>
      <c r="C248" s="15" t="s">
        <v>1514</v>
      </c>
      <c r="D248" s="10" t="s">
        <v>1364</v>
      </c>
      <c r="E248" s="10" t="s">
        <v>1364</v>
      </c>
      <c r="F248" s="10" t="s">
        <v>1367</v>
      </c>
      <c r="G248" s="21">
        <v>1</v>
      </c>
      <c r="H248" s="8" t="s">
        <v>736</v>
      </c>
      <c r="I248" s="21">
        <v>152</v>
      </c>
      <c r="J248" s="21">
        <f>2180*800*1276</f>
        <v>2225344000</v>
      </c>
      <c r="K248" s="21" t="s">
        <v>1546</v>
      </c>
      <c r="L248" s="60">
        <v>3358</v>
      </c>
    </row>
    <row r="249" spans="1:12" ht="12.75" customHeight="1">
      <c r="A249" s="27" t="s">
        <v>663</v>
      </c>
      <c r="B249" s="14">
        <v>8435134841243</v>
      </c>
      <c r="C249" s="19" t="s">
        <v>343</v>
      </c>
      <c r="D249" s="16" t="s">
        <v>1364</v>
      </c>
      <c r="E249" s="16" t="s">
        <v>1364</v>
      </c>
      <c r="F249" s="16" t="s">
        <v>1367</v>
      </c>
      <c r="G249" s="21">
        <v>1</v>
      </c>
      <c r="H249" s="19" t="s">
        <v>45</v>
      </c>
      <c r="I249" s="17">
        <v>192</v>
      </c>
      <c r="J249" s="20"/>
      <c r="K249" s="28"/>
      <c r="L249" s="60">
        <v>3322</v>
      </c>
    </row>
    <row r="250" spans="1:12" ht="12.75" customHeight="1">
      <c r="A250" s="27" t="s">
        <v>664</v>
      </c>
      <c r="B250" s="14">
        <v>8435134841250</v>
      </c>
      <c r="C250" s="19" t="s">
        <v>344</v>
      </c>
      <c r="D250" s="16" t="s">
        <v>1364</v>
      </c>
      <c r="E250" s="16" t="s">
        <v>1364</v>
      </c>
      <c r="F250" s="16" t="s">
        <v>1367</v>
      </c>
      <c r="G250" s="21">
        <v>1</v>
      </c>
      <c r="H250" s="19" t="s">
        <v>45</v>
      </c>
      <c r="I250" s="17">
        <v>229</v>
      </c>
      <c r="J250" s="20"/>
      <c r="K250" s="28"/>
      <c r="L250" s="52">
        <v>3981</v>
      </c>
    </row>
    <row r="251" spans="1:12" ht="12.75" customHeight="1">
      <c r="A251" s="27" t="s">
        <v>665</v>
      </c>
      <c r="B251" s="14">
        <v>8435134841267</v>
      </c>
      <c r="C251" s="19" t="s">
        <v>345</v>
      </c>
      <c r="D251" s="16" t="s">
        <v>1364</v>
      </c>
      <c r="E251" s="16" t="s">
        <v>1364</v>
      </c>
      <c r="F251" s="16" t="s">
        <v>1364</v>
      </c>
      <c r="G251" s="21">
        <v>1</v>
      </c>
      <c r="H251" s="19" t="s">
        <v>45</v>
      </c>
      <c r="I251" s="17">
        <v>264</v>
      </c>
      <c r="J251" s="20"/>
      <c r="K251" s="28"/>
      <c r="L251" s="52">
        <v>4860</v>
      </c>
    </row>
    <row r="252" spans="1:12" ht="12.75" customHeight="1">
      <c r="A252" s="27" t="s">
        <v>666</v>
      </c>
      <c r="B252" s="14">
        <v>8435134841274</v>
      </c>
      <c r="C252" s="19" t="s">
        <v>346</v>
      </c>
      <c r="D252" s="16" t="s">
        <v>1364</v>
      </c>
      <c r="E252" s="16" t="s">
        <v>1364</v>
      </c>
      <c r="F252" s="16" t="s">
        <v>1364</v>
      </c>
      <c r="G252" s="21">
        <v>1</v>
      </c>
      <c r="H252" s="19" t="s">
        <v>45</v>
      </c>
      <c r="I252" s="17">
        <v>301</v>
      </c>
      <c r="J252" s="20"/>
      <c r="K252" s="28"/>
      <c r="L252" s="51">
        <v>5518</v>
      </c>
    </row>
    <row r="253" spans="1:12" ht="12.75" customHeight="1">
      <c r="A253" s="27" t="s">
        <v>667</v>
      </c>
      <c r="B253" s="14">
        <v>8435134841281</v>
      </c>
      <c r="C253" s="19" t="s">
        <v>347</v>
      </c>
      <c r="D253" s="16" t="s">
        <v>1364</v>
      </c>
      <c r="E253" s="16" t="s">
        <v>1364</v>
      </c>
      <c r="F253" s="16" t="s">
        <v>1364</v>
      </c>
      <c r="G253" s="21">
        <v>1</v>
      </c>
      <c r="H253" s="19" t="s">
        <v>45</v>
      </c>
      <c r="I253" s="17">
        <v>343</v>
      </c>
      <c r="J253" s="20"/>
      <c r="K253" s="28"/>
      <c r="L253" s="51">
        <v>7986</v>
      </c>
    </row>
    <row r="254" spans="1:12" ht="12.75" customHeight="1">
      <c r="A254" s="27" t="s">
        <v>668</v>
      </c>
      <c r="B254" s="14">
        <v>8435134841298</v>
      </c>
      <c r="C254" s="19" t="s">
        <v>348</v>
      </c>
      <c r="D254" s="16" t="s">
        <v>1364</v>
      </c>
      <c r="E254" s="16" t="s">
        <v>1364</v>
      </c>
      <c r="F254" s="16" t="s">
        <v>1364</v>
      </c>
      <c r="G254" s="21">
        <v>1</v>
      </c>
      <c r="H254" s="19" t="s">
        <v>45</v>
      </c>
      <c r="I254" s="17">
        <v>381</v>
      </c>
      <c r="J254" s="20"/>
      <c r="K254" s="28"/>
      <c r="L254" s="51">
        <v>8643</v>
      </c>
    </row>
    <row r="255" spans="1:12" ht="12.75" customHeight="1">
      <c r="A255" s="27" t="s">
        <v>669</v>
      </c>
      <c r="B255" s="14">
        <v>8435134841304</v>
      </c>
      <c r="C255" s="19" t="s">
        <v>349</v>
      </c>
      <c r="D255" s="16" t="s">
        <v>1364</v>
      </c>
      <c r="E255" s="16" t="s">
        <v>1364</v>
      </c>
      <c r="F255" s="16" t="s">
        <v>1364</v>
      </c>
      <c r="G255" s="21">
        <v>1</v>
      </c>
      <c r="H255" s="19" t="s">
        <v>45</v>
      </c>
      <c r="I255" s="17">
        <v>418</v>
      </c>
      <c r="J255" s="20"/>
      <c r="K255" s="28"/>
      <c r="L255" s="51">
        <v>9303</v>
      </c>
    </row>
    <row r="256" spans="1:12" ht="12.75" customHeight="1">
      <c r="A256" s="27" t="s">
        <v>670</v>
      </c>
      <c r="B256" s="14">
        <v>8435134841311</v>
      </c>
      <c r="C256" s="19" t="s">
        <v>350</v>
      </c>
      <c r="D256" s="16" t="s">
        <v>1364</v>
      </c>
      <c r="E256" s="16" t="s">
        <v>1364</v>
      </c>
      <c r="F256" s="16" t="s">
        <v>1367</v>
      </c>
      <c r="G256" s="21">
        <v>1</v>
      </c>
      <c r="H256" s="19" t="s">
        <v>45</v>
      </c>
      <c r="I256" s="17">
        <v>205</v>
      </c>
      <c r="J256" s="20"/>
      <c r="K256" s="28"/>
      <c r="L256" s="51">
        <v>3615</v>
      </c>
    </row>
    <row r="257" spans="1:12" ht="12.75" customHeight="1">
      <c r="A257" s="27" t="s">
        <v>671</v>
      </c>
      <c r="B257" s="14">
        <v>8435134841328</v>
      </c>
      <c r="C257" s="19" t="s">
        <v>351</v>
      </c>
      <c r="D257" s="16" t="s">
        <v>1364</v>
      </c>
      <c r="E257" s="16" t="s">
        <v>1364</v>
      </c>
      <c r="F257" s="16" t="s">
        <v>1367</v>
      </c>
      <c r="G257" s="21">
        <v>1</v>
      </c>
      <c r="H257" s="19" t="s">
        <v>45</v>
      </c>
      <c r="I257" s="17">
        <v>242</v>
      </c>
      <c r="J257" s="20"/>
      <c r="K257" s="28"/>
      <c r="L257" s="51">
        <v>4277</v>
      </c>
    </row>
    <row r="258" spans="1:12" ht="12.75" customHeight="1">
      <c r="A258" s="27" t="s">
        <v>672</v>
      </c>
      <c r="B258" s="14">
        <v>8435134841335</v>
      </c>
      <c r="C258" s="19" t="s">
        <v>352</v>
      </c>
      <c r="D258" s="16" t="s">
        <v>1364</v>
      </c>
      <c r="E258" s="16" t="s">
        <v>1364</v>
      </c>
      <c r="F258" s="16" t="s">
        <v>1364</v>
      </c>
      <c r="G258" s="21">
        <v>1</v>
      </c>
      <c r="H258" s="19" t="s">
        <v>45</v>
      </c>
      <c r="I258" s="17">
        <v>282</v>
      </c>
      <c r="J258" s="20"/>
      <c r="K258" s="28"/>
      <c r="L258" s="51">
        <v>5232</v>
      </c>
    </row>
    <row r="259" spans="1:12" ht="12.75" customHeight="1">
      <c r="A259" s="27" t="s">
        <v>673</v>
      </c>
      <c r="B259" s="14">
        <v>8435134841342</v>
      </c>
      <c r="C259" s="19" t="s">
        <v>353</v>
      </c>
      <c r="D259" s="16" t="s">
        <v>1364</v>
      </c>
      <c r="E259" s="16" t="s">
        <v>1364</v>
      </c>
      <c r="F259" s="16" t="s">
        <v>1364</v>
      </c>
      <c r="G259" s="21">
        <v>1</v>
      </c>
      <c r="H259" s="19" t="s">
        <v>45</v>
      </c>
      <c r="I259" s="17">
        <v>319</v>
      </c>
      <c r="J259" s="20"/>
      <c r="K259" s="28"/>
      <c r="L259" s="51">
        <v>5895</v>
      </c>
    </row>
    <row r="260" spans="1:12" ht="12.75" customHeight="1">
      <c r="A260" s="27" t="s">
        <v>674</v>
      </c>
      <c r="B260" s="14">
        <v>8435134841359</v>
      </c>
      <c r="C260" s="19" t="s">
        <v>354</v>
      </c>
      <c r="D260" s="16" t="s">
        <v>1364</v>
      </c>
      <c r="E260" s="16" t="s">
        <v>1364</v>
      </c>
      <c r="F260" s="16" t="s">
        <v>1364</v>
      </c>
      <c r="G260" s="21">
        <v>1</v>
      </c>
      <c r="H260" s="19" t="s">
        <v>45</v>
      </c>
      <c r="I260" s="17">
        <v>362</v>
      </c>
      <c r="J260" s="20"/>
      <c r="K260" s="28"/>
      <c r="L260" s="51">
        <v>8446</v>
      </c>
    </row>
    <row r="261" spans="1:12" ht="12.75" customHeight="1">
      <c r="A261" s="27" t="s">
        <v>675</v>
      </c>
      <c r="B261" s="14">
        <v>8435134841366</v>
      </c>
      <c r="C261" s="19" t="s">
        <v>355</v>
      </c>
      <c r="D261" s="16" t="s">
        <v>1364</v>
      </c>
      <c r="E261" s="16" t="s">
        <v>1364</v>
      </c>
      <c r="F261" s="16" t="s">
        <v>1364</v>
      </c>
      <c r="G261" s="21">
        <v>1</v>
      </c>
      <c r="H261" s="19" t="s">
        <v>45</v>
      </c>
      <c r="I261" s="17">
        <v>437</v>
      </c>
      <c r="J261" s="20"/>
      <c r="K261" s="28"/>
      <c r="L261" s="51">
        <v>9107</v>
      </c>
    </row>
    <row r="262" spans="1:12" ht="12.75" customHeight="1">
      <c r="A262" s="27" t="s">
        <v>676</v>
      </c>
      <c r="B262" s="14">
        <v>8435134841373</v>
      </c>
      <c r="C262" s="19" t="s">
        <v>362</v>
      </c>
      <c r="D262" s="16" t="s">
        <v>1364</v>
      </c>
      <c r="E262" s="16" t="s">
        <v>1364</v>
      </c>
      <c r="F262" s="16" t="s">
        <v>1364</v>
      </c>
      <c r="G262" s="21">
        <v>1</v>
      </c>
      <c r="H262" s="19" t="s">
        <v>45</v>
      </c>
      <c r="I262" s="17">
        <v>437</v>
      </c>
      <c r="J262" s="20"/>
      <c r="K262" s="28"/>
      <c r="L262" s="51">
        <v>9770</v>
      </c>
    </row>
    <row r="263" spans="1:12" ht="12.75" customHeight="1">
      <c r="A263" s="27" t="s">
        <v>661</v>
      </c>
      <c r="B263" s="14">
        <v>8435134841380</v>
      </c>
      <c r="C263" s="19" t="s">
        <v>363</v>
      </c>
      <c r="D263" s="16" t="s">
        <v>1364</v>
      </c>
      <c r="E263" s="16" t="s">
        <v>1364</v>
      </c>
      <c r="F263" s="16" t="s">
        <v>1367</v>
      </c>
      <c r="G263" s="21">
        <v>1</v>
      </c>
      <c r="H263" s="19" t="s">
        <v>45</v>
      </c>
      <c r="I263" s="17">
        <v>127</v>
      </c>
      <c r="J263" s="20"/>
      <c r="K263" s="28"/>
      <c r="L263" s="51">
        <v>2553</v>
      </c>
    </row>
    <row r="264" spans="1:12" ht="12.75" customHeight="1">
      <c r="A264" s="27" t="s">
        <v>662</v>
      </c>
      <c r="B264" s="14">
        <v>8435134841397</v>
      </c>
      <c r="C264" s="19" t="s">
        <v>364</v>
      </c>
      <c r="D264" s="16" t="s">
        <v>1364</v>
      </c>
      <c r="E264" s="16" t="s">
        <v>1364</v>
      </c>
      <c r="F264" s="16" t="s">
        <v>1367</v>
      </c>
      <c r="G264" s="21">
        <v>1</v>
      </c>
      <c r="H264" s="19" t="s">
        <v>45</v>
      </c>
      <c r="I264" s="17">
        <v>164</v>
      </c>
      <c r="J264" s="20"/>
      <c r="K264" s="28"/>
      <c r="L264" s="51">
        <v>3214</v>
      </c>
    </row>
    <row r="265" spans="1:12" ht="12.75" customHeight="1">
      <c r="A265" s="27" t="s">
        <v>59</v>
      </c>
      <c r="B265" s="14">
        <v>8435134845807</v>
      </c>
      <c r="C265" s="19" t="s">
        <v>58</v>
      </c>
      <c r="D265" s="16" t="s">
        <v>1364</v>
      </c>
      <c r="E265" s="16" t="s">
        <v>1364</v>
      </c>
      <c r="F265" s="16" t="s">
        <v>1364</v>
      </c>
      <c r="G265" s="21">
        <v>1</v>
      </c>
      <c r="H265" s="19" t="s">
        <v>57</v>
      </c>
      <c r="I265" s="17"/>
      <c r="J265" s="20"/>
      <c r="K265" s="28"/>
      <c r="L265" s="51">
        <v>5414</v>
      </c>
    </row>
    <row r="266" spans="1:12" ht="12.75" customHeight="1">
      <c r="A266" s="27" t="s">
        <v>496</v>
      </c>
      <c r="B266" s="14">
        <v>8435134846811</v>
      </c>
      <c r="C266" s="19" t="s">
        <v>497</v>
      </c>
      <c r="D266" s="16" t="s">
        <v>1364</v>
      </c>
      <c r="E266" s="16" t="s">
        <v>1364</v>
      </c>
      <c r="F266" s="16" t="s">
        <v>1366</v>
      </c>
      <c r="G266" s="21">
        <v>1</v>
      </c>
      <c r="H266" s="19" t="s">
        <v>498</v>
      </c>
      <c r="I266" s="17"/>
      <c r="J266" s="20"/>
      <c r="K266" s="28"/>
      <c r="L266" s="51">
        <v>5873</v>
      </c>
    </row>
    <row r="267" spans="1:12" ht="12.75" customHeight="1">
      <c r="A267" s="27" t="s">
        <v>1370</v>
      </c>
      <c r="B267" s="14">
        <v>8435134802213</v>
      </c>
      <c r="C267" s="19" t="s">
        <v>1371</v>
      </c>
      <c r="D267" s="16" t="s">
        <v>1364</v>
      </c>
      <c r="E267" s="16" t="s">
        <v>1364</v>
      </c>
      <c r="F267" s="16" t="s">
        <v>1364</v>
      </c>
      <c r="G267" s="21">
        <v>1</v>
      </c>
      <c r="H267" s="19" t="s">
        <v>553</v>
      </c>
      <c r="I267" s="17">
        <v>1.18</v>
      </c>
      <c r="J267" s="20">
        <v>5292</v>
      </c>
      <c r="K267" s="28" t="s">
        <v>554</v>
      </c>
      <c r="L267" s="51">
        <v>750</v>
      </c>
    </row>
    <row r="268" spans="1:12" ht="12.75" customHeight="1">
      <c r="A268" s="27" t="s">
        <v>555</v>
      </c>
      <c r="B268" s="14">
        <v>8435134811567</v>
      </c>
      <c r="C268" s="19" t="s">
        <v>556</v>
      </c>
      <c r="D268" s="16" t="s">
        <v>1364</v>
      </c>
      <c r="E268" s="16" t="s">
        <v>1364</v>
      </c>
      <c r="F268" s="16" t="s">
        <v>1364</v>
      </c>
      <c r="G268" s="21">
        <v>1</v>
      </c>
      <c r="H268" s="19" t="s">
        <v>553</v>
      </c>
      <c r="I268" s="17">
        <v>1.18</v>
      </c>
      <c r="J268" s="20">
        <v>5292</v>
      </c>
      <c r="K268" s="28" t="s">
        <v>554</v>
      </c>
      <c r="L268" s="51">
        <v>785</v>
      </c>
    </row>
    <row r="269" spans="1:12" ht="12.75" customHeight="1">
      <c r="A269" s="27" t="s">
        <v>13</v>
      </c>
      <c r="B269" s="14">
        <v>8435134844503</v>
      </c>
      <c r="C269" s="19" t="s">
        <v>725</v>
      </c>
      <c r="D269" s="16" t="s">
        <v>1365</v>
      </c>
      <c r="E269" s="16" t="s">
        <v>1365</v>
      </c>
      <c r="F269" s="16" t="s">
        <v>1364</v>
      </c>
      <c r="G269" s="21">
        <v>1</v>
      </c>
      <c r="H269" s="19" t="s">
        <v>880</v>
      </c>
      <c r="I269" s="17">
        <v>164</v>
      </c>
      <c r="J269" s="20">
        <v>650000</v>
      </c>
      <c r="K269" s="28" t="s">
        <v>557</v>
      </c>
      <c r="L269" s="51">
        <v>3306</v>
      </c>
    </row>
    <row r="270" spans="1:12" ht="12.75" customHeight="1">
      <c r="A270" s="27" t="s">
        <v>14</v>
      </c>
      <c r="B270" s="14">
        <v>8435134844510</v>
      </c>
      <c r="C270" s="19" t="s">
        <v>726</v>
      </c>
      <c r="D270" s="16" t="s">
        <v>1365</v>
      </c>
      <c r="E270" s="16" t="s">
        <v>1365</v>
      </c>
      <c r="F270" s="16" t="s">
        <v>1364</v>
      </c>
      <c r="G270" s="21">
        <v>1</v>
      </c>
      <c r="H270" s="19" t="s">
        <v>880</v>
      </c>
      <c r="I270" s="17">
        <v>183</v>
      </c>
      <c r="J270" s="20">
        <v>734500</v>
      </c>
      <c r="K270" s="28" t="s">
        <v>560</v>
      </c>
      <c r="L270" s="51">
        <v>3424</v>
      </c>
    </row>
    <row r="271" spans="1:12" ht="12.75" customHeight="1">
      <c r="A271" s="27" t="s">
        <v>15</v>
      </c>
      <c r="B271" s="14">
        <v>8435134844534</v>
      </c>
      <c r="C271" s="19" t="s">
        <v>723</v>
      </c>
      <c r="D271" s="16" t="s">
        <v>1365</v>
      </c>
      <c r="E271" s="16" t="s">
        <v>1364</v>
      </c>
      <c r="F271" s="16" t="s">
        <v>1364</v>
      </c>
      <c r="G271" s="21">
        <v>1</v>
      </c>
      <c r="H271" s="19" t="s">
        <v>879</v>
      </c>
      <c r="I271" s="17">
        <v>156</v>
      </c>
      <c r="J271" s="20">
        <v>650000</v>
      </c>
      <c r="K271" s="28" t="s">
        <v>557</v>
      </c>
      <c r="L271" s="51">
        <v>2996</v>
      </c>
    </row>
    <row r="272" spans="1:12" ht="12.75" customHeight="1">
      <c r="A272" s="27" t="s">
        <v>16</v>
      </c>
      <c r="B272" s="14">
        <v>8435134844558</v>
      </c>
      <c r="C272" s="19" t="s">
        <v>724</v>
      </c>
      <c r="D272" s="16" t="s">
        <v>1365</v>
      </c>
      <c r="E272" s="16" t="s">
        <v>1364</v>
      </c>
      <c r="F272" s="16" t="s">
        <v>1364</v>
      </c>
      <c r="G272" s="21">
        <v>1</v>
      </c>
      <c r="H272" s="19" t="s">
        <v>879</v>
      </c>
      <c r="I272" s="17">
        <v>175</v>
      </c>
      <c r="J272" s="20">
        <v>734500</v>
      </c>
      <c r="K272" s="28" t="s">
        <v>560</v>
      </c>
      <c r="L272" s="51">
        <v>3112</v>
      </c>
    </row>
    <row r="273" spans="1:12" ht="12.75" customHeight="1">
      <c r="A273" s="27" t="s">
        <v>1302</v>
      </c>
      <c r="B273" s="14">
        <v>8435134837871</v>
      </c>
      <c r="C273" s="19" t="s">
        <v>1303</v>
      </c>
      <c r="D273" s="16" t="s">
        <v>1365</v>
      </c>
      <c r="E273" s="16" t="s">
        <v>1368</v>
      </c>
      <c r="F273" s="16" t="s">
        <v>1364</v>
      </c>
      <c r="G273" s="21">
        <v>1</v>
      </c>
      <c r="H273" s="19" t="s">
        <v>1300</v>
      </c>
      <c r="I273" s="17"/>
      <c r="J273" s="20"/>
      <c r="K273" s="28"/>
      <c r="L273" s="51">
        <v>4423</v>
      </c>
    </row>
    <row r="274" spans="1:12" ht="12.75" customHeight="1">
      <c r="A274" s="27" t="s">
        <v>1301</v>
      </c>
      <c r="B274" s="14">
        <v>8435134837864</v>
      </c>
      <c r="C274" s="19" t="s">
        <v>1304</v>
      </c>
      <c r="D274" s="16" t="s">
        <v>1365</v>
      </c>
      <c r="E274" s="16" t="s">
        <v>1368</v>
      </c>
      <c r="F274" s="16" t="s">
        <v>1364</v>
      </c>
      <c r="G274" s="21">
        <v>1</v>
      </c>
      <c r="H274" s="19" t="s">
        <v>1300</v>
      </c>
      <c r="I274" s="17"/>
      <c r="J274" s="20"/>
      <c r="K274" s="28"/>
      <c r="L274" s="51">
        <v>4792</v>
      </c>
    </row>
    <row r="275" spans="1:12" ht="12.75" customHeight="1">
      <c r="A275" s="27" t="s">
        <v>1298</v>
      </c>
      <c r="B275" s="14">
        <v>8435134837888</v>
      </c>
      <c r="C275" s="19" t="s">
        <v>1299</v>
      </c>
      <c r="D275" s="16" t="s">
        <v>1365</v>
      </c>
      <c r="E275" s="16" t="s">
        <v>1364</v>
      </c>
      <c r="F275" s="16" t="s">
        <v>1364</v>
      </c>
      <c r="G275" s="21">
        <v>1</v>
      </c>
      <c r="H275" s="19" t="s">
        <v>1300</v>
      </c>
      <c r="I275" s="17"/>
      <c r="J275" s="20"/>
      <c r="K275" s="28"/>
      <c r="L275" s="51">
        <v>2861</v>
      </c>
    </row>
    <row r="276" spans="1:12" ht="12.75" customHeight="1">
      <c r="A276" s="27" t="s">
        <v>593</v>
      </c>
      <c r="B276" s="14">
        <v>8435134839332</v>
      </c>
      <c r="C276" s="19" t="s">
        <v>599</v>
      </c>
      <c r="D276" s="16" t="s">
        <v>1365</v>
      </c>
      <c r="E276" s="16" t="s">
        <v>1365</v>
      </c>
      <c r="F276" s="16" t="s">
        <v>1364</v>
      </c>
      <c r="G276" s="21">
        <v>1</v>
      </c>
      <c r="H276" s="19" t="s">
        <v>877</v>
      </c>
      <c r="I276" s="17">
        <v>198</v>
      </c>
      <c r="J276" s="20">
        <v>676000</v>
      </c>
      <c r="K276" s="28" t="s">
        <v>561</v>
      </c>
      <c r="L276" s="51">
        <v>3276</v>
      </c>
    </row>
    <row r="277" spans="1:12" ht="12.75" customHeight="1">
      <c r="A277" s="27" t="s">
        <v>594</v>
      </c>
      <c r="B277" s="14">
        <v>8435134839349</v>
      </c>
      <c r="C277" s="19" t="s">
        <v>605</v>
      </c>
      <c r="D277" s="16" t="s">
        <v>1365</v>
      </c>
      <c r="E277" s="16" t="s">
        <v>1365</v>
      </c>
      <c r="F277" s="16" t="s">
        <v>1364</v>
      </c>
      <c r="G277" s="21">
        <v>1</v>
      </c>
      <c r="H277" s="19" t="s">
        <v>877</v>
      </c>
      <c r="I277" s="17">
        <v>234</v>
      </c>
      <c r="J277" s="20">
        <v>734500</v>
      </c>
      <c r="K277" s="28" t="s">
        <v>560</v>
      </c>
      <c r="L277" s="51">
        <v>3390</v>
      </c>
    </row>
    <row r="278" spans="1:12" ht="12.75" customHeight="1">
      <c r="A278" s="27" t="s">
        <v>595</v>
      </c>
      <c r="B278" s="14">
        <v>8435134839356</v>
      </c>
      <c r="C278" s="19" t="s">
        <v>606</v>
      </c>
      <c r="D278" s="16" t="s">
        <v>1365</v>
      </c>
      <c r="E278" s="16" t="s">
        <v>1368</v>
      </c>
      <c r="F278" s="16" t="s">
        <v>1364</v>
      </c>
      <c r="G278" s="21">
        <v>1</v>
      </c>
      <c r="H278" s="19" t="s">
        <v>886</v>
      </c>
      <c r="I278" s="17">
        <v>298</v>
      </c>
      <c r="J278" s="20">
        <v>1210040</v>
      </c>
      <c r="K278" s="28" t="s">
        <v>562</v>
      </c>
      <c r="L278" s="51">
        <v>4551</v>
      </c>
    </row>
    <row r="279" spans="1:12" ht="12.75" customHeight="1">
      <c r="A279" s="27" t="s">
        <v>596</v>
      </c>
      <c r="B279" s="14">
        <v>8435134839363</v>
      </c>
      <c r="C279" s="19" t="s">
        <v>607</v>
      </c>
      <c r="D279" s="16" t="s">
        <v>1365</v>
      </c>
      <c r="E279" s="16" t="s">
        <v>1368</v>
      </c>
      <c r="F279" s="16" t="s">
        <v>1364</v>
      </c>
      <c r="G279" s="21">
        <v>1</v>
      </c>
      <c r="H279" s="19" t="s">
        <v>886</v>
      </c>
      <c r="I279" s="17">
        <v>338</v>
      </c>
      <c r="J279" s="20">
        <v>1326390</v>
      </c>
      <c r="K279" s="28" t="s">
        <v>563</v>
      </c>
      <c r="L279" s="51">
        <v>4731</v>
      </c>
    </row>
    <row r="280" spans="1:12" ht="12.75" customHeight="1">
      <c r="A280" s="27" t="s">
        <v>597</v>
      </c>
      <c r="B280" s="14">
        <v>8435134839370</v>
      </c>
      <c r="C280" s="19" t="s">
        <v>608</v>
      </c>
      <c r="D280" s="16" t="s">
        <v>1365</v>
      </c>
      <c r="E280" s="16" t="s">
        <v>1368</v>
      </c>
      <c r="F280" s="16" t="s">
        <v>1364</v>
      </c>
      <c r="G280" s="21">
        <v>1</v>
      </c>
      <c r="H280" s="19" t="s">
        <v>886</v>
      </c>
      <c r="I280" s="17">
        <v>301</v>
      </c>
      <c r="J280" s="20">
        <v>1210040</v>
      </c>
      <c r="K280" s="28" t="s">
        <v>562</v>
      </c>
      <c r="L280" s="51">
        <v>4906</v>
      </c>
    </row>
    <row r="281" spans="1:12" ht="12.75" customHeight="1">
      <c r="A281" s="27" t="s">
        <v>598</v>
      </c>
      <c r="B281" s="14">
        <v>8435134839387</v>
      </c>
      <c r="C281" s="19" t="s">
        <v>609</v>
      </c>
      <c r="D281" s="16" t="s">
        <v>1365</v>
      </c>
      <c r="E281" s="16" t="s">
        <v>1368</v>
      </c>
      <c r="F281" s="16" t="s">
        <v>1364</v>
      </c>
      <c r="G281" s="21">
        <v>1</v>
      </c>
      <c r="H281" s="19" t="s">
        <v>886</v>
      </c>
      <c r="I281" s="17">
        <v>341</v>
      </c>
      <c r="J281" s="20">
        <v>1326390</v>
      </c>
      <c r="K281" s="28" t="s">
        <v>563</v>
      </c>
      <c r="L281" s="51">
        <v>5089</v>
      </c>
    </row>
    <row r="282" spans="1:12" ht="12.75" customHeight="1">
      <c r="A282" s="27" t="s">
        <v>610</v>
      </c>
      <c r="B282" s="14">
        <v>8435134839394</v>
      </c>
      <c r="C282" s="19" t="s">
        <v>612</v>
      </c>
      <c r="D282" s="16" t="s">
        <v>1365</v>
      </c>
      <c r="E282" s="16" t="s">
        <v>1364</v>
      </c>
      <c r="F282" s="16" t="s">
        <v>1364</v>
      </c>
      <c r="G282" s="21">
        <v>1</v>
      </c>
      <c r="H282" s="19" t="s">
        <v>878</v>
      </c>
      <c r="I282" s="17">
        <v>190</v>
      </c>
      <c r="J282" s="20">
        <v>676000</v>
      </c>
      <c r="K282" s="28" t="s">
        <v>564</v>
      </c>
      <c r="L282" s="51">
        <v>2966</v>
      </c>
    </row>
    <row r="283" spans="1:12" ht="12.75" customHeight="1">
      <c r="A283" s="27" t="s">
        <v>611</v>
      </c>
      <c r="B283" s="14">
        <v>8435134839400</v>
      </c>
      <c r="C283" s="19" t="s">
        <v>613</v>
      </c>
      <c r="D283" s="16" t="s">
        <v>1365</v>
      </c>
      <c r="E283" s="16" t="s">
        <v>1364</v>
      </c>
      <c r="F283" s="16" t="s">
        <v>1364</v>
      </c>
      <c r="G283" s="21">
        <v>1</v>
      </c>
      <c r="H283" s="19" t="s">
        <v>878</v>
      </c>
      <c r="I283" s="17">
        <v>222</v>
      </c>
      <c r="J283" s="20">
        <v>1326390</v>
      </c>
      <c r="K283" s="28" t="s">
        <v>565</v>
      </c>
      <c r="L283" s="51">
        <v>3083</v>
      </c>
    </row>
    <row r="284" spans="1:12" ht="12.75" customHeight="1">
      <c r="A284" s="27" t="s">
        <v>617</v>
      </c>
      <c r="B284" s="14">
        <v>8435134845760</v>
      </c>
      <c r="C284" s="19" t="s">
        <v>73</v>
      </c>
      <c r="D284" s="16" t="s">
        <v>1365</v>
      </c>
      <c r="E284" s="16" t="s">
        <v>1365</v>
      </c>
      <c r="F284" s="16" t="s">
        <v>1364</v>
      </c>
      <c r="G284" s="21">
        <v>1</v>
      </c>
      <c r="H284" s="19" t="s">
        <v>61</v>
      </c>
      <c r="I284" s="17">
        <v>165</v>
      </c>
      <c r="J284" s="20"/>
      <c r="K284" s="28"/>
      <c r="L284" s="51">
        <v>3523</v>
      </c>
    </row>
    <row r="285" spans="1:12" ht="12.75" customHeight="1">
      <c r="A285" s="27" t="s">
        <v>618</v>
      </c>
      <c r="B285" s="14">
        <v>8435134845777</v>
      </c>
      <c r="C285" s="19" t="s">
        <v>74</v>
      </c>
      <c r="D285" s="16" t="s">
        <v>1365</v>
      </c>
      <c r="E285" s="16" t="s">
        <v>1365</v>
      </c>
      <c r="F285" s="16" t="s">
        <v>1364</v>
      </c>
      <c r="G285" s="21">
        <v>1</v>
      </c>
      <c r="H285" s="19" t="s">
        <v>61</v>
      </c>
      <c r="I285" s="17">
        <v>190</v>
      </c>
      <c r="J285" s="20"/>
      <c r="K285" s="28"/>
      <c r="L285" s="51">
        <v>3642</v>
      </c>
    </row>
    <row r="286" spans="1:12" ht="12.75" customHeight="1">
      <c r="A286" s="49" t="s">
        <v>1004</v>
      </c>
      <c r="B286" s="14">
        <v>8435134850337</v>
      </c>
      <c r="C286" s="25" t="s">
        <v>1005</v>
      </c>
      <c r="D286" s="26" t="s">
        <v>1365</v>
      </c>
      <c r="E286" s="26" t="s">
        <v>1365</v>
      </c>
      <c r="F286" s="16" t="s">
        <v>1364</v>
      </c>
      <c r="G286" s="21">
        <v>1</v>
      </c>
      <c r="H286" s="19" t="s">
        <v>877</v>
      </c>
      <c r="I286" s="14">
        <v>150</v>
      </c>
      <c r="J286" s="21">
        <f>1010*888*626</f>
        <v>561446880</v>
      </c>
      <c r="K286" s="21" t="s">
        <v>109</v>
      </c>
      <c r="L286" s="51">
        <v>3161</v>
      </c>
    </row>
    <row r="287" spans="1:12" ht="12.75" customHeight="1">
      <c r="A287" s="27" t="s">
        <v>849</v>
      </c>
      <c r="B287" s="14">
        <v>8435134840185</v>
      </c>
      <c r="C287" s="19" t="s">
        <v>858</v>
      </c>
      <c r="D287" s="16" t="s">
        <v>1365</v>
      </c>
      <c r="E287" s="16" t="s">
        <v>1365</v>
      </c>
      <c r="F287" s="16" t="s">
        <v>1364</v>
      </c>
      <c r="G287" s="21">
        <v>1</v>
      </c>
      <c r="H287" s="19" t="s">
        <v>884</v>
      </c>
      <c r="I287" s="17">
        <v>491</v>
      </c>
      <c r="J287" s="20" t="s">
        <v>289</v>
      </c>
      <c r="K287" s="28" t="s">
        <v>1287</v>
      </c>
      <c r="L287" s="51">
        <v>7005</v>
      </c>
    </row>
    <row r="288" spans="1:12" ht="12.75" customHeight="1">
      <c r="A288" s="27" t="s">
        <v>850</v>
      </c>
      <c r="B288" s="14">
        <v>8435134840192</v>
      </c>
      <c r="C288" s="19" t="s">
        <v>859</v>
      </c>
      <c r="D288" s="16" t="s">
        <v>1365</v>
      </c>
      <c r="E288" s="16" t="s">
        <v>1366</v>
      </c>
      <c r="F288" s="16" t="s">
        <v>1364</v>
      </c>
      <c r="G288" s="21">
        <v>1</v>
      </c>
      <c r="H288" s="19" t="s">
        <v>884</v>
      </c>
      <c r="I288" s="17">
        <v>531</v>
      </c>
      <c r="J288" s="20" t="s">
        <v>292</v>
      </c>
      <c r="K288" s="28" t="s">
        <v>1289</v>
      </c>
      <c r="L288" s="51">
        <v>7667</v>
      </c>
    </row>
    <row r="289" spans="1:12" ht="12.75" customHeight="1">
      <c r="A289" s="27" t="s">
        <v>851</v>
      </c>
      <c r="B289" s="14">
        <v>8435134840208</v>
      </c>
      <c r="C289" s="19" t="s">
        <v>860</v>
      </c>
      <c r="D289" s="16" t="s">
        <v>1365</v>
      </c>
      <c r="E289" s="16" t="s">
        <v>1365</v>
      </c>
      <c r="F289" s="16" t="s">
        <v>1364</v>
      </c>
      <c r="G289" s="21">
        <v>1</v>
      </c>
      <c r="H289" s="19" t="s">
        <v>884</v>
      </c>
      <c r="I289" s="17">
        <v>491</v>
      </c>
      <c r="J289" s="20" t="s">
        <v>289</v>
      </c>
      <c r="K289" s="28" t="s">
        <v>1287</v>
      </c>
      <c r="L289" s="51">
        <v>7322</v>
      </c>
    </row>
    <row r="290" spans="1:12" ht="12.75" customHeight="1">
      <c r="A290" s="27" t="s">
        <v>852</v>
      </c>
      <c r="B290" s="14">
        <v>8435134840215</v>
      </c>
      <c r="C290" s="19" t="s">
        <v>859</v>
      </c>
      <c r="D290" s="16" t="s">
        <v>1365</v>
      </c>
      <c r="E290" s="16" t="s">
        <v>1366</v>
      </c>
      <c r="F290" s="16" t="s">
        <v>1364</v>
      </c>
      <c r="G290" s="21">
        <v>1</v>
      </c>
      <c r="H290" s="19" t="s">
        <v>884</v>
      </c>
      <c r="I290" s="17">
        <v>531</v>
      </c>
      <c r="J290" s="20" t="s">
        <v>292</v>
      </c>
      <c r="K290" s="28" t="s">
        <v>1289</v>
      </c>
      <c r="L290" s="51">
        <v>7986</v>
      </c>
    </row>
    <row r="291" spans="1:12" ht="12.75" customHeight="1">
      <c r="A291" s="27" t="s">
        <v>853</v>
      </c>
      <c r="B291" s="14">
        <v>8435134840222</v>
      </c>
      <c r="C291" s="19" t="s">
        <v>861</v>
      </c>
      <c r="D291" s="16" t="s">
        <v>1365</v>
      </c>
      <c r="E291" s="16" t="s">
        <v>1365</v>
      </c>
      <c r="F291" s="16" t="s">
        <v>1364</v>
      </c>
      <c r="G291" s="21">
        <v>1</v>
      </c>
      <c r="H291" s="19" t="s">
        <v>884</v>
      </c>
      <c r="I291" s="17">
        <v>498</v>
      </c>
      <c r="J291" s="20" t="s">
        <v>289</v>
      </c>
      <c r="K291" s="28" t="s">
        <v>1287</v>
      </c>
      <c r="L291" s="51">
        <v>7119</v>
      </c>
    </row>
    <row r="292" spans="1:12" ht="12.75" customHeight="1">
      <c r="A292" s="27" t="s">
        <v>854</v>
      </c>
      <c r="B292" s="14">
        <v>8435134840239</v>
      </c>
      <c r="C292" s="19" t="s">
        <v>888</v>
      </c>
      <c r="D292" s="16" t="s">
        <v>1365</v>
      </c>
      <c r="E292" s="16" t="s">
        <v>1366</v>
      </c>
      <c r="F292" s="16" t="s">
        <v>1364</v>
      </c>
      <c r="G292" s="21">
        <v>1</v>
      </c>
      <c r="H292" s="19" t="s">
        <v>884</v>
      </c>
      <c r="I292" s="17">
        <v>545</v>
      </c>
      <c r="J292" s="20" t="s">
        <v>290</v>
      </c>
      <c r="K292" s="28" t="s">
        <v>1290</v>
      </c>
      <c r="L292" s="51">
        <v>7897</v>
      </c>
    </row>
    <row r="293" spans="1:12" ht="12.75" customHeight="1">
      <c r="A293" s="27" t="s">
        <v>855</v>
      </c>
      <c r="B293" s="14">
        <v>8435134840246</v>
      </c>
      <c r="C293" s="19" t="s">
        <v>861</v>
      </c>
      <c r="D293" s="16" t="s">
        <v>1365</v>
      </c>
      <c r="E293" s="16" t="s">
        <v>1365</v>
      </c>
      <c r="F293" s="16" t="s">
        <v>1364</v>
      </c>
      <c r="G293" s="21">
        <v>1</v>
      </c>
      <c r="H293" s="19" t="s">
        <v>884</v>
      </c>
      <c r="I293" s="17">
        <v>498</v>
      </c>
      <c r="J293" s="20" t="s">
        <v>289</v>
      </c>
      <c r="K293" s="28" t="s">
        <v>1287</v>
      </c>
      <c r="L293" s="51">
        <v>7435</v>
      </c>
    </row>
    <row r="294" spans="1:12" ht="12.75" customHeight="1">
      <c r="A294" s="27" t="s">
        <v>856</v>
      </c>
      <c r="B294" s="14">
        <v>8435134840253</v>
      </c>
      <c r="C294" s="19" t="s">
        <v>889</v>
      </c>
      <c r="D294" s="16" t="s">
        <v>1365</v>
      </c>
      <c r="E294" s="16" t="s">
        <v>1366</v>
      </c>
      <c r="F294" s="16" t="s">
        <v>1364</v>
      </c>
      <c r="G294" s="21">
        <v>1</v>
      </c>
      <c r="H294" s="19" t="s">
        <v>884</v>
      </c>
      <c r="I294" s="17">
        <v>545</v>
      </c>
      <c r="J294" s="20" t="s">
        <v>290</v>
      </c>
      <c r="K294" s="28" t="s">
        <v>1290</v>
      </c>
      <c r="L294" s="51">
        <v>8213</v>
      </c>
    </row>
    <row r="295" spans="1:12" ht="12.75" customHeight="1">
      <c r="A295" s="27" t="s">
        <v>890</v>
      </c>
      <c r="B295" s="14">
        <v>8435134840260</v>
      </c>
      <c r="C295" s="19" t="s">
        <v>898</v>
      </c>
      <c r="D295" s="16" t="s">
        <v>1365</v>
      </c>
      <c r="E295" s="16" t="s">
        <v>1365</v>
      </c>
      <c r="F295" s="16" t="s">
        <v>1364</v>
      </c>
      <c r="G295" s="21">
        <v>1</v>
      </c>
      <c r="H295" s="19" t="s">
        <v>884</v>
      </c>
      <c r="I295" s="17" t="s">
        <v>566</v>
      </c>
      <c r="J295" s="20" t="s">
        <v>289</v>
      </c>
      <c r="K295" s="28" t="s">
        <v>1287</v>
      </c>
      <c r="L295" s="51">
        <v>7172</v>
      </c>
    </row>
    <row r="296" spans="1:12" ht="12.75" customHeight="1">
      <c r="A296" s="27" t="s">
        <v>891</v>
      </c>
      <c r="B296" s="14">
        <v>8435134840277</v>
      </c>
      <c r="C296" s="19" t="s">
        <v>899</v>
      </c>
      <c r="D296" s="16" t="s">
        <v>1365</v>
      </c>
      <c r="E296" s="16" t="s">
        <v>1366</v>
      </c>
      <c r="F296" s="16" t="s">
        <v>1364</v>
      </c>
      <c r="G296" s="21">
        <v>1</v>
      </c>
      <c r="H296" s="19" t="s">
        <v>884</v>
      </c>
      <c r="I296" s="17" t="s">
        <v>567</v>
      </c>
      <c r="J296" s="20" t="s">
        <v>290</v>
      </c>
      <c r="K296" s="28" t="s">
        <v>1288</v>
      </c>
      <c r="L296" s="51">
        <v>7834</v>
      </c>
    </row>
    <row r="297" spans="1:12" ht="12.75" customHeight="1">
      <c r="A297" s="27" t="s">
        <v>892</v>
      </c>
      <c r="B297" s="14">
        <v>8435134840284</v>
      </c>
      <c r="C297" s="19" t="s">
        <v>905</v>
      </c>
      <c r="D297" s="16" t="s">
        <v>1365</v>
      </c>
      <c r="E297" s="16" t="s">
        <v>1365</v>
      </c>
      <c r="F297" s="16" t="s">
        <v>1364</v>
      </c>
      <c r="G297" s="21">
        <v>1</v>
      </c>
      <c r="H297" s="19" t="s">
        <v>884</v>
      </c>
      <c r="I297" s="17" t="s">
        <v>566</v>
      </c>
      <c r="J297" s="20" t="s">
        <v>289</v>
      </c>
      <c r="K297" s="28" t="s">
        <v>1287</v>
      </c>
      <c r="L297" s="51">
        <v>7490</v>
      </c>
    </row>
    <row r="298" spans="1:12" ht="12.75" customHeight="1">
      <c r="A298" s="27" t="s">
        <v>893</v>
      </c>
      <c r="B298" s="14">
        <v>8435134840291</v>
      </c>
      <c r="C298" s="19" t="s">
        <v>906</v>
      </c>
      <c r="D298" s="16" t="s">
        <v>1365</v>
      </c>
      <c r="E298" s="16" t="s">
        <v>1366</v>
      </c>
      <c r="F298" s="16" t="s">
        <v>1364</v>
      </c>
      <c r="G298" s="21">
        <v>1</v>
      </c>
      <c r="H298" s="19" t="s">
        <v>884</v>
      </c>
      <c r="I298" s="17" t="s">
        <v>567</v>
      </c>
      <c r="J298" s="20" t="s">
        <v>290</v>
      </c>
      <c r="K298" s="28" t="s">
        <v>1288</v>
      </c>
      <c r="L298" s="51">
        <v>8152</v>
      </c>
    </row>
    <row r="299" spans="1:12" ht="12.75" customHeight="1">
      <c r="A299" s="27" t="s">
        <v>894</v>
      </c>
      <c r="B299" s="14">
        <v>8435134840307</v>
      </c>
      <c r="C299" s="19" t="s">
        <v>907</v>
      </c>
      <c r="D299" s="16" t="s">
        <v>1365</v>
      </c>
      <c r="E299" s="16" t="s">
        <v>1365</v>
      </c>
      <c r="F299" s="16" t="s">
        <v>1364</v>
      </c>
      <c r="G299" s="21">
        <v>1</v>
      </c>
      <c r="H299" s="19" t="s">
        <v>884</v>
      </c>
      <c r="I299" s="17" t="s">
        <v>568</v>
      </c>
      <c r="J299" s="20" t="s">
        <v>292</v>
      </c>
      <c r="K299" s="28" t="s">
        <v>1289</v>
      </c>
      <c r="L299" s="51">
        <v>7286</v>
      </c>
    </row>
    <row r="300" spans="1:12" ht="12.75" customHeight="1">
      <c r="A300" s="27" t="s">
        <v>895</v>
      </c>
      <c r="B300" s="14">
        <v>8435134840314</v>
      </c>
      <c r="C300" s="19" t="s">
        <v>908</v>
      </c>
      <c r="D300" s="16" t="s">
        <v>1365</v>
      </c>
      <c r="E300" s="16" t="s">
        <v>1366</v>
      </c>
      <c r="F300" s="16" t="s">
        <v>1364</v>
      </c>
      <c r="G300" s="21">
        <v>1</v>
      </c>
      <c r="H300" s="19" t="s">
        <v>884</v>
      </c>
      <c r="I300" s="17" t="s">
        <v>569</v>
      </c>
      <c r="J300" s="20" t="s">
        <v>291</v>
      </c>
      <c r="K300" s="28" t="s">
        <v>1290</v>
      </c>
      <c r="L300" s="51">
        <v>8063</v>
      </c>
    </row>
    <row r="301" spans="1:12" ht="12.75" customHeight="1">
      <c r="A301" s="27" t="s">
        <v>896</v>
      </c>
      <c r="B301" s="14">
        <v>8435134840321</v>
      </c>
      <c r="C301" s="19" t="s">
        <v>909</v>
      </c>
      <c r="D301" s="16" t="s">
        <v>1365</v>
      </c>
      <c r="E301" s="16" t="s">
        <v>1365</v>
      </c>
      <c r="F301" s="16" t="s">
        <v>1364</v>
      </c>
      <c r="G301" s="21">
        <v>1</v>
      </c>
      <c r="H301" s="19" t="s">
        <v>884</v>
      </c>
      <c r="I301" s="17" t="s">
        <v>568</v>
      </c>
      <c r="J301" s="20" t="s">
        <v>292</v>
      </c>
      <c r="K301" s="28" t="s">
        <v>1289</v>
      </c>
      <c r="L301" s="51">
        <v>7603</v>
      </c>
    </row>
    <row r="302" spans="1:12" ht="12.75" customHeight="1">
      <c r="A302" s="27" t="s">
        <v>897</v>
      </c>
      <c r="B302" s="14">
        <v>8435134840338</v>
      </c>
      <c r="C302" s="19" t="s">
        <v>910</v>
      </c>
      <c r="D302" s="16" t="s">
        <v>1365</v>
      </c>
      <c r="E302" s="16" t="s">
        <v>1366</v>
      </c>
      <c r="F302" s="16" t="s">
        <v>1364</v>
      </c>
      <c r="G302" s="21">
        <v>1</v>
      </c>
      <c r="H302" s="19" t="s">
        <v>884</v>
      </c>
      <c r="I302" s="17" t="s">
        <v>569</v>
      </c>
      <c r="J302" s="20" t="s">
        <v>291</v>
      </c>
      <c r="K302" s="28" t="s">
        <v>1290</v>
      </c>
      <c r="L302" s="51">
        <v>8382</v>
      </c>
    </row>
    <row r="303" spans="1:12" ht="12.75" customHeight="1">
      <c r="A303" s="27" t="s">
        <v>1070</v>
      </c>
      <c r="B303" s="14">
        <v>8435134840147</v>
      </c>
      <c r="C303" s="19" t="s">
        <v>1074</v>
      </c>
      <c r="D303" s="16" t="s">
        <v>1365</v>
      </c>
      <c r="E303" s="16" t="s">
        <v>1365</v>
      </c>
      <c r="F303" s="16" t="s">
        <v>1364</v>
      </c>
      <c r="G303" s="21">
        <v>1</v>
      </c>
      <c r="H303" s="19" t="s">
        <v>885</v>
      </c>
      <c r="I303" s="17">
        <v>364</v>
      </c>
      <c r="J303" s="20">
        <f>217.5*104*80</f>
        <v>1809600</v>
      </c>
      <c r="K303" s="28" t="s">
        <v>1346</v>
      </c>
      <c r="L303" s="51">
        <v>5363</v>
      </c>
    </row>
    <row r="304" spans="1:12" ht="12.75" customHeight="1">
      <c r="A304" s="27" t="s">
        <v>1071</v>
      </c>
      <c r="B304" s="14">
        <v>8435134840154</v>
      </c>
      <c r="C304" s="19" t="s">
        <v>1075</v>
      </c>
      <c r="D304" s="16" t="s">
        <v>1365</v>
      </c>
      <c r="E304" s="16" t="s">
        <v>1365</v>
      </c>
      <c r="F304" s="16" t="s">
        <v>1364</v>
      </c>
      <c r="G304" s="21">
        <v>1</v>
      </c>
      <c r="H304" s="19" t="s">
        <v>885</v>
      </c>
      <c r="I304" s="17">
        <v>364</v>
      </c>
      <c r="J304" s="20">
        <f>217.5*104*80</f>
        <v>1809600</v>
      </c>
      <c r="K304" s="28" t="s">
        <v>1346</v>
      </c>
      <c r="L304" s="51">
        <v>5683</v>
      </c>
    </row>
    <row r="305" spans="1:12" ht="12.75" customHeight="1">
      <c r="A305" s="27" t="s">
        <v>1072</v>
      </c>
      <c r="B305" s="14">
        <v>8435134840161</v>
      </c>
      <c r="C305" s="19" t="s">
        <v>1076</v>
      </c>
      <c r="D305" s="16" t="s">
        <v>1365</v>
      </c>
      <c r="E305" s="16" t="s">
        <v>1365</v>
      </c>
      <c r="F305" s="16" t="s">
        <v>1364</v>
      </c>
      <c r="G305" s="21">
        <v>1</v>
      </c>
      <c r="H305" s="19" t="s">
        <v>885</v>
      </c>
      <c r="I305" s="17">
        <v>374</v>
      </c>
      <c r="J305" s="20"/>
      <c r="K305" s="28"/>
      <c r="L305" s="51">
        <v>5479</v>
      </c>
    </row>
    <row r="306" spans="1:12" ht="12.75" customHeight="1">
      <c r="A306" s="27" t="s">
        <v>1073</v>
      </c>
      <c r="B306" s="14">
        <v>8435134840178</v>
      </c>
      <c r="C306" s="19" t="s">
        <v>1077</v>
      </c>
      <c r="D306" s="16" t="s">
        <v>1365</v>
      </c>
      <c r="E306" s="16" t="s">
        <v>1365</v>
      </c>
      <c r="F306" s="16" t="s">
        <v>1364</v>
      </c>
      <c r="G306" s="21">
        <v>1</v>
      </c>
      <c r="H306" s="19" t="s">
        <v>885</v>
      </c>
      <c r="I306" s="17">
        <v>374</v>
      </c>
      <c r="J306" s="20">
        <f>217.5*124*80</f>
        <v>2157600</v>
      </c>
      <c r="K306" s="28" t="s">
        <v>1347</v>
      </c>
      <c r="L306" s="51">
        <v>5798</v>
      </c>
    </row>
    <row r="307" spans="1:12" ht="12.75" customHeight="1">
      <c r="A307" s="27" t="s">
        <v>1078</v>
      </c>
      <c r="B307" s="14">
        <v>8435134840345</v>
      </c>
      <c r="C307" s="19" t="s">
        <v>1082</v>
      </c>
      <c r="D307" s="16" t="s">
        <v>1365</v>
      </c>
      <c r="E307" s="16" t="s">
        <v>1365</v>
      </c>
      <c r="F307" s="16" t="s">
        <v>1364</v>
      </c>
      <c r="G307" s="21">
        <v>1</v>
      </c>
      <c r="H307" s="19" t="s">
        <v>885</v>
      </c>
      <c r="I307" s="17">
        <v>384</v>
      </c>
      <c r="J307" s="20">
        <f>217.5*104*80</f>
        <v>1809600</v>
      </c>
      <c r="K307" s="28" t="s">
        <v>1346</v>
      </c>
      <c r="L307" s="51">
        <v>5470</v>
      </c>
    </row>
    <row r="308" spans="1:12" ht="12.75" customHeight="1">
      <c r="A308" s="27" t="s">
        <v>1079</v>
      </c>
      <c r="B308" s="14">
        <v>8435134840352</v>
      </c>
      <c r="C308" s="19" t="s">
        <v>1083</v>
      </c>
      <c r="D308" s="16" t="s">
        <v>1365</v>
      </c>
      <c r="E308" s="16" t="s">
        <v>1365</v>
      </c>
      <c r="F308" s="16" t="s">
        <v>1364</v>
      </c>
      <c r="G308" s="21">
        <v>1</v>
      </c>
      <c r="H308" s="19" t="s">
        <v>885</v>
      </c>
      <c r="I308" s="17">
        <v>384</v>
      </c>
      <c r="J308" s="20">
        <f>217.5*104*80</f>
        <v>1809600</v>
      </c>
      <c r="K308" s="28" t="s">
        <v>1346</v>
      </c>
      <c r="L308" s="51">
        <v>5792</v>
      </c>
    </row>
    <row r="309" spans="1:12" ht="12.75" customHeight="1">
      <c r="A309" s="27" t="s">
        <v>1080</v>
      </c>
      <c r="B309" s="14">
        <v>8435134840369</v>
      </c>
      <c r="C309" s="19" t="s">
        <v>1084</v>
      </c>
      <c r="D309" s="16" t="s">
        <v>1365</v>
      </c>
      <c r="E309" s="16" t="s">
        <v>1365</v>
      </c>
      <c r="F309" s="16" t="s">
        <v>1364</v>
      </c>
      <c r="G309" s="21">
        <v>1</v>
      </c>
      <c r="H309" s="19" t="s">
        <v>885</v>
      </c>
      <c r="I309" s="17">
        <v>391</v>
      </c>
      <c r="J309" s="20"/>
      <c r="K309" s="28"/>
      <c r="L309" s="51">
        <v>5586</v>
      </c>
    </row>
    <row r="310" spans="1:12" ht="12.75" customHeight="1">
      <c r="A310" s="27" t="s">
        <v>1081</v>
      </c>
      <c r="B310" s="14">
        <v>8435134840376</v>
      </c>
      <c r="C310" s="19" t="s">
        <v>1085</v>
      </c>
      <c r="D310" s="16" t="s">
        <v>1365</v>
      </c>
      <c r="E310" s="16" t="s">
        <v>1365</v>
      </c>
      <c r="F310" s="16" t="s">
        <v>1364</v>
      </c>
      <c r="G310" s="21">
        <v>1</v>
      </c>
      <c r="H310" s="19" t="s">
        <v>885</v>
      </c>
      <c r="I310" s="17">
        <v>391</v>
      </c>
      <c r="J310" s="20">
        <f>217.5*124*80</f>
        <v>2157600</v>
      </c>
      <c r="K310" s="28" t="s">
        <v>1347</v>
      </c>
      <c r="L310" s="51">
        <v>5907</v>
      </c>
    </row>
    <row r="311" spans="1:12" ht="12.75" customHeight="1">
      <c r="A311" s="27" t="s">
        <v>1515</v>
      </c>
      <c r="B311" s="32">
        <v>8435134851969</v>
      </c>
      <c r="C311" s="15" t="s">
        <v>1516</v>
      </c>
      <c r="D311" s="10" t="s">
        <v>1365</v>
      </c>
      <c r="E311" s="10" t="s">
        <v>1365</v>
      </c>
      <c r="F311" s="10" t="s">
        <v>1364</v>
      </c>
      <c r="G311" s="21">
        <v>1</v>
      </c>
      <c r="H311" s="8" t="s">
        <v>1539</v>
      </c>
      <c r="I311" s="21">
        <v>401</v>
      </c>
      <c r="J311" s="21">
        <f>2170*1176*920</f>
        <v>2347766400</v>
      </c>
      <c r="K311" s="21" t="s">
        <v>1547</v>
      </c>
      <c r="L311" s="51">
        <v>5980</v>
      </c>
    </row>
    <row r="312" spans="1:12" ht="12.75" customHeight="1">
      <c r="A312" s="27" t="s">
        <v>1517</v>
      </c>
      <c r="B312" s="32">
        <v>8435134851976</v>
      </c>
      <c r="C312" s="15" t="s">
        <v>1518</v>
      </c>
      <c r="D312" s="10" t="s">
        <v>1365</v>
      </c>
      <c r="E312" s="10" t="s">
        <v>1365</v>
      </c>
      <c r="F312" s="10" t="s">
        <v>1364</v>
      </c>
      <c r="G312" s="21">
        <v>1</v>
      </c>
      <c r="H312" s="8" t="s">
        <v>1539</v>
      </c>
      <c r="I312" s="21">
        <v>401</v>
      </c>
      <c r="J312" s="21">
        <f>2170*1176*920</f>
        <v>2347766400</v>
      </c>
      <c r="K312" s="21" t="s">
        <v>1547</v>
      </c>
      <c r="L312" s="51">
        <v>6299</v>
      </c>
    </row>
    <row r="313" spans="1:12" ht="12.75" customHeight="1">
      <c r="A313" s="27" t="s">
        <v>1519</v>
      </c>
      <c r="B313" s="32">
        <v>8435134851983</v>
      </c>
      <c r="C313" s="15" t="s">
        <v>1520</v>
      </c>
      <c r="D313" s="10" t="s">
        <v>1365</v>
      </c>
      <c r="E313" s="10" t="s">
        <v>1365</v>
      </c>
      <c r="F313" s="10" t="s">
        <v>1364</v>
      </c>
      <c r="G313" s="9">
        <v>1</v>
      </c>
      <c r="H313" s="8" t="s">
        <v>1539</v>
      </c>
      <c r="I313" s="21">
        <v>421</v>
      </c>
      <c r="J313" s="21">
        <f>2170*1176*920</f>
        <v>2347766400</v>
      </c>
      <c r="K313" s="21" t="s">
        <v>1547</v>
      </c>
      <c r="L313" s="51">
        <v>6090</v>
      </c>
    </row>
    <row r="314" spans="1:12" ht="12.75" customHeight="1">
      <c r="A314" s="27" t="s">
        <v>1521</v>
      </c>
      <c r="B314" s="32">
        <v>8435134851990</v>
      </c>
      <c r="C314" s="15" t="s">
        <v>1522</v>
      </c>
      <c r="D314" s="10" t="s">
        <v>1365</v>
      </c>
      <c r="E314" s="10" t="s">
        <v>1365</v>
      </c>
      <c r="F314" s="10" t="s">
        <v>1364</v>
      </c>
      <c r="G314" s="9">
        <v>1</v>
      </c>
      <c r="H314" s="8" t="s">
        <v>1539</v>
      </c>
      <c r="I314" s="21">
        <v>421</v>
      </c>
      <c r="J314" s="21">
        <f>2170*1176*920</f>
        <v>2347766400</v>
      </c>
      <c r="K314" s="21" t="s">
        <v>1547</v>
      </c>
      <c r="L314" s="51">
        <v>6409</v>
      </c>
    </row>
    <row r="315" spans="1:12" ht="12.75" customHeight="1">
      <c r="A315" s="27" t="s">
        <v>1006</v>
      </c>
      <c r="B315" s="14">
        <v>8435134848730</v>
      </c>
      <c r="C315" s="11" t="s">
        <v>1009</v>
      </c>
      <c r="D315" s="26" t="s">
        <v>1365</v>
      </c>
      <c r="E315" s="26" t="s">
        <v>1365</v>
      </c>
      <c r="F315" s="16" t="s">
        <v>1364</v>
      </c>
      <c r="G315" s="21">
        <v>1</v>
      </c>
      <c r="H315" s="8" t="s">
        <v>1012</v>
      </c>
      <c r="I315" s="17">
        <v>34.6</v>
      </c>
      <c r="J315" s="12"/>
      <c r="K315" s="12"/>
      <c r="L315" s="51" t="s">
        <v>1929</v>
      </c>
    </row>
    <row r="316" spans="1:12" ht="12.75" customHeight="1">
      <c r="A316" s="27" t="s">
        <v>1007</v>
      </c>
      <c r="B316" s="14">
        <v>8435134848754</v>
      </c>
      <c r="C316" s="11" t="s">
        <v>1010</v>
      </c>
      <c r="D316" s="26" t="s">
        <v>1365</v>
      </c>
      <c r="E316" s="26" t="s">
        <v>1365</v>
      </c>
      <c r="F316" s="16" t="s">
        <v>1364</v>
      </c>
      <c r="G316" s="21">
        <v>1</v>
      </c>
      <c r="H316" s="8" t="s">
        <v>1012</v>
      </c>
      <c r="I316" s="17">
        <v>35.9</v>
      </c>
      <c r="J316" s="12"/>
      <c r="K316" s="12"/>
      <c r="L316" s="51" t="s">
        <v>1929</v>
      </c>
    </row>
    <row r="317" spans="1:12" ht="12.75" customHeight="1">
      <c r="A317" s="27" t="s">
        <v>1008</v>
      </c>
      <c r="B317" s="14">
        <v>8435134848747</v>
      </c>
      <c r="C317" s="11" t="s">
        <v>1011</v>
      </c>
      <c r="D317" s="26" t="s">
        <v>1365</v>
      </c>
      <c r="E317" s="26" t="s">
        <v>1365</v>
      </c>
      <c r="F317" s="16" t="s">
        <v>1364</v>
      </c>
      <c r="G317" s="21">
        <v>1</v>
      </c>
      <c r="H317" s="8" t="s">
        <v>1012</v>
      </c>
      <c r="I317" s="17">
        <v>36.700000000000003</v>
      </c>
      <c r="J317" s="12"/>
      <c r="K317" s="12"/>
      <c r="L317" s="51" t="s">
        <v>1929</v>
      </c>
    </row>
    <row r="318" spans="1:12" ht="12.75" customHeight="1">
      <c r="A318" s="27" t="s">
        <v>530</v>
      </c>
      <c r="B318" s="14">
        <v>8435134833545</v>
      </c>
      <c r="C318" s="19" t="s">
        <v>535</v>
      </c>
      <c r="D318" s="16" t="s">
        <v>1364</v>
      </c>
      <c r="E318" s="16" t="s">
        <v>1369</v>
      </c>
      <c r="F318" s="16" t="s">
        <v>1364</v>
      </c>
      <c r="G318" s="21">
        <v>1</v>
      </c>
      <c r="H318" s="19" t="s">
        <v>538</v>
      </c>
      <c r="I318" s="17">
        <v>43.5</v>
      </c>
      <c r="J318" s="20">
        <f>1375*681*681</f>
        <v>637671375</v>
      </c>
      <c r="K318" s="28" t="s">
        <v>477</v>
      </c>
      <c r="L318" s="51">
        <v>941</v>
      </c>
    </row>
    <row r="319" spans="1:12" ht="12.75" customHeight="1">
      <c r="A319" s="27" t="s">
        <v>528</v>
      </c>
      <c r="B319" s="14">
        <v>8435134833552</v>
      </c>
      <c r="C319" s="19" t="s">
        <v>533</v>
      </c>
      <c r="D319" s="16" t="s">
        <v>1364</v>
      </c>
      <c r="E319" s="16" t="s">
        <v>1369</v>
      </c>
      <c r="F319" s="16" t="s">
        <v>1364</v>
      </c>
      <c r="G319" s="21">
        <v>1</v>
      </c>
      <c r="H319" s="19" t="s">
        <v>538</v>
      </c>
      <c r="I319" s="17">
        <v>45</v>
      </c>
      <c r="J319" s="20">
        <f>1375*681*681</f>
        <v>637671375</v>
      </c>
      <c r="K319" s="28" t="s">
        <v>477</v>
      </c>
      <c r="L319" s="51">
        <v>961</v>
      </c>
    </row>
    <row r="320" spans="1:12" ht="12.75" customHeight="1">
      <c r="A320" s="27" t="s">
        <v>531</v>
      </c>
      <c r="B320" s="14">
        <v>8435134833569</v>
      </c>
      <c r="C320" s="19" t="s">
        <v>536</v>
      </c>
      <c r="D320" s="16" t="s">
        <v>1364</v>
      </c>
      <c r="E320" s="16" t="s">
        <v>1369</v>
      </c>
      <c r="F320" s="16" t="s">
        <v>1364</v>
      </c>
      <c r="G320" s="21">
        <v>1</v>
      </c>
      <c r="H320" s="19" t="s">
        <v>538</v>
      </c>
      <c r="I320" s="17">
        <v>52</v>
      </c>
      <c r="J320" s="20">
        <f>1705*681*681</f>
        <v>790712505</v>
      </c>
      <c r="K320" s="28" t="s">
        <v>479</v>
      </c>
      <c r="L320" s="51">
        <v>1053</v>
      </c>
    </row>
    <row r="321" spans="1:12" ht="12.75" customHeight="1">
      <c r="A321" s="27" t="s">
        <v>529</v>
      </c>
      <c r="B321" s="14">
        <v>8435134833576</v>
      </c>
      <c r="C321" s="19" t="s">
        <v>534</v>
      </c>
      <c r="D321" s="16" t="s">
        <v>1364</v>
      </c>
      <c r="E321" s="16" t="s">
        <v>1369</v>
      </c>
      <c r="F321" s="16" t="s">
        <v>1364</v>
      </c>
      <c r="G321" s="21">
        <v>1</v>
      </c>
      <c r="H321" s="19" t="s">
        <v>538</v>
      </c>
      <c r="I321" s="17">
        <v>56</v>
      </c>
      <c r="J321" s="20">
        <f>1410*681*681</f>
        <v>653903010</v>
      </c>
      <c r="K321" s="28" t="s">
        <v>478</v>
      </c>
      <c r="L321" s="51">
        <v>1072</v>
      </c>
    </row>
    <row r="322" spans="1:12" ht="12.75" customHeight="1">
      <c r="A322" s="27" t="s">
        <v>532</v>
      </c>
      <c r="B322" s="14">
        <v>8435134833583</v>
      </c>
      <c r="C322" s="19" t="s">
        <v>537</v>
      </c>
      <c r="D322" s="16" t="s">
        <v>1364</v>
      </c>
      <c r="E322" s="16" t="s">
        <v>1372</v>
      </c>
      <c r="F322" s="16" t="s">
        <v>1364</v>
      </c>
      <c r="G322" s="21">
        <v>1</v>
      </c>
      <c r="H322" s="19" t="s">
        <v>538</v>
      </c>
      <c r="I322" s="17">
        <v>70</v>
      </c>
      <c r="J322" s="20">
        <f>1910*758*758</f>
        <v>1097417240</v>
      </c>
      <c r="K322" s="28" t="s">
        <v>480</v>
      </c>
      <c r="L322" s="51">
        <v>1232</v>
      </c>
    </row>
    <row r="323" spans="1:12" ht="12.75" customHeight="1">
      <c r="A323" s="27" t="s">
        <v>1562</v>
      </c>
      <c r="B323" s="32">
        <v>8435134851600</v>
      </c>
      <c r="C323" s="18" t="s">
        <v>1563</v>
      </c>
      <c r="D323" s="10" t="s">
        <v>1364</v>
      </c>
      <c r="E323" s="10" t="s">
        <v>1364</v>
      </c>
      <c r="F323" s="10" t="s">
        <v>1364</v>
      </c>
      <c r="G323" s="9">
        <v>1</v>
      </c>
      <c r="H323" s="8" t="s">
        <v>538</v>
      </c>
      <c r="I323" s="21"/>
      <c r="J323" s="21"/>
      <c r="K323" s="21"/>
      <c r="L323" s="51">
        <v>2126</v>
      </c>
    </row>
    <row r="324" spans="1:12" ht="12.75" customHeight="1">
      <c r="A324" s="27" t="s">
        <v>703</v>
      </c>
      <c r="B324" s="14">
        <v>8435134838779</v>
      </c>
      <c r="C324" s="19" t="s">
        <v>1269</v>
      </c>
      <c r="D324" s="16" t="s">
        <v>1364</v>
      </c>
      <c r="E324" s="16" t="s">
        <v>1364</v>
      </c>
      <c r="F324" s="16" t="s">
        <v>1364</v>
      </c>
      <c r="G324" s="21">
        <v>1</v>
      </c>
      <c r="H324" s="19" t="s">
        <v>1313</v>
      </c>
      <c r="I324" s="17">
        <v>144</v>
      </c>
      <c r="J324" s="20">
        <v>337627.5</v>
      </c>
      <c r="K324" s="28" t="s">
        <v>575</v>
      </c>
      <c r="L324" s="51">
        <v>966</v>
      </c>
    </row>
    <row r="325" spans="1:12" ht="12.75" customHeight="1">
      <c r="A325" s="27" t="s">
        <v>704</v>
      </c>
      <c r="B325" s="14">
        <v>8435134838786</v>
      </c>
      <c r="C325" s="19" t="s">
        <v>1270</v>
      </c>
      <c r="D325" s="16" t="s">
        <v>1364</v>
      </c>
      <c r="E325" s="16" t="s">
        <v>1364</v>
      </c>
      <c r="F325" s="16" t="s">
        <v>1364</v>
      </c>
      <c r="G325" s="21">
        <v>1</v>
      </c>
      <c r="H325" s="19" t="s">
        <v>1313</v>
      </c>
      <c r="I325" s="17">
        <v>166</v>
      </c>
      <c r="J325" s="20">
        <v>394852.5</v>
      </c>
      <c r="K325" s="28" t="s">
        <v>576</v>
      </c>
      <c r="L325" s="51">
        <v>1072</v>
      </c>
    </row>
    <row r="326" spans="1:12" ht="12.75" customHeight="1">
      <c r="A326" s="27" t="s">
        <v>705</v>
      </c>
      <c r="B326" s="14">
        <v>8435134838793</v>
      </c>
      <c r="C326" s="19" t="s">
        <v>1271</v>
      </c>
      <c r="D326" s="16" t="s">
        <v>1364</v>
      </c>
      <c r="E326" s="16" t="s">
        <v>1364</v>
      </c>
      <c r="F326" s="16" t="s">
        <v>1364</v>
      </c>
      <c r="G326" s="21">
        <v>1</v>
      </c>
      <c r="H326" s="19" t="s">
        <v>1313</v>
      </c>
      <c r="I326" s="17">
        <v>205</v>
      </c>
      <c r="J326" s="20">
        <v>457800</v>
      </c>
      <c r="K326" s="28" t="s">
        <v>577</v>
      </c>
      <c r="L326" s="51">
        <v>1228</v>
      </c>
    </row>
    <row r="327" spans="1:12" ht="12.75" customHeight="1">
      <c r="A327" s="27" t="s">
        <v>706</v>
      </c>
      <c r="B327" s="14">
        <v>8435134838809</v>
      </c>
      <c r="C327" s="19" t="s">
        <v>1272</v>
      </c>
      <c r="D327" s="16" t="s">
        <v>1364</v>
      </c>
      <c r="E327" s="16" t="s">
        <v>1364</v>
      </c>
      <c r="F327" s="16" t="s">
        <v>1364</v>
      </c>
      <c r="G327" s="21">
        <v>1</v>
      </c>
      <c r="H327" s="19" t="s">
        <v>1313</v>
      </c>
      <c r="I327" s="17">
        <v>232</v>
      </c>
      <c r="J327" s="20">
        <v>503580</v>
      </c>
      <c r="K327" s="28" t="s">
        <v>578</v>
      </c>
      <c r="L327" s="51">
        <v>1384</v>
      </c>
    </row>
    <row r="328" spans="1:12" ht="12.75" customHeight="1">
      <c r="A328" s="27" t="s">
        <v>707</v>
      </c>
      <c r="B328" s="14">
        <v>8435134838816</v>
      </c>
      <c r="C328" s="19" t="s">
        <v>1273</v>
      </c>
      <c r="D328" s="16" t="s">
        <v>1364</v>
      </c>
      <c r="E328" s="16" t="s">
        <v>1364</v>
      </c>
      <c r="F328" s="16" t="s">
        <v>1364</v>
      </c>
      <c r="G328" s="21">
        <v>1</v>
      </c>
      <c r="H328" s="19" t="s">
        <v>1313</v>
      </c>
      <c r="I328" s="17">
        <v>258</v>
      </c>
      <c r="J328" s="20">
        <v>566527.5</v>
      </c>
      <c r="K328" s="28" t="s">
        <v>579</v>
      </c>
      <c r="L328" s="51">
        <v>1558</v>
      </c>
    </row>
    <row r="329" spans="1:12" ht="12.75" customHeight="1">
      <c r="A329" s="27" t="s">
        <v>708</v>
      </c>
      <c r="B329" s="14">
        <v>8435134838823</v>
      </c>
      <c r="C329" s="19" t="s">
        <v>1274</v>
      </c>
      <c r="D329" s="16" t="s">
        <v>1364</v>
      </c>
      <c r="E329" s="16" t="s">
        <v>1364</v>
      </c>
      <c r="F329" s="16" t="s">
        <v>1364</v>
      </c>
      <c r="G329" s="21">
        <v>1</v>
      </c>
      <c r="H329" s="19" t="s">
        <v>1313</v>
      </c>
      <c r="I329" s="17"/>
      <c r="J329" s="20"/>
      <c r="K329" s="28"/>
      <c r="L329" s="51">
        <v>1747</v>
      </c>
    </row>
    <row r="330" spans="1:12" ht="12.75" customHeight="1">
      <c r="A330" s="27" t="s">
        <v>1275</v>
      </c>
      <c r="B330" s="14">
        <v>8435134843124</v>
      </c>
      <c r="C330" s="19" t="s">
        <v>709</v>
      </c>
      <c r="D330" s="16" t="s">
        <v>1368</v>
      </c>
      <c r="E330" s="16" t="s">
        <v>1364</v>
      </c>
      <c r="F330" s="16" t="s">
        <v>1364</v>
      </c>
      <c r="G330" s="21">
        <v>1</v>
      </c>
      <c r="H330" s="19" t="s">
        <v>1312</v>
      </c>
      <c r="I330" s="17"/>
      <c r="J330" s="20"/>
      <c r="K330" s="28"/>
      <c r="L330" s="51">
        <v>1483</v>
      </c>
    </row>
    <row r="331" spans="1:12" ht="12.75" customHeight="1">
      <c r="A331" s="27" t="s">
        <v>1276</v>
      </c>
      <c r="B331" s="14">
        <v>8435134843131</v>
      </c>
      <c r="C331" s="19" t="s">
        <v>710</v>
      </c>
      <c r="D331" s="16" t="s">
        <v>1368</v>
      </c>
      <c r="E331" s="16" t="s">
        <v>1364</v>
      </c>
      <c r="F331" s="16" t="s">
        <v>1364</v>
      </c>
      <c r="G331" s="21">
        <v>1</v>
      </c>
      <c r="H331" s="19" t="s">
        <v>1312</v>
      </c>
      <c r="I331" s="17"/>
      <c r="J331" s="20"/>
      <c r="K331" s="28"/>
      <c r="L331" s="51">
        <v>1591</v>
      </c>
    </row>
    <row r="332" spans="1:12" ht="12.75" customHeight="1">
      <c r="A332" s="27" t="s">
        <v>1277</v>
      </c>
      <c r="B332" s="14">
        <v>8435134843148</v>
      </c>
      <c r="C332" s="19" t="s">
        <v>711</v>
      </c>
      <c r="D332" s="16" t="s">
        <v>1368</v>
      </c>
      <c r="E332" s="16" t="s">
        <v>1364</v>
      </c>
      <c r="F332" s="16" t="s">
        <v>1364</v>
      </c>
      <c r="G332" s="21">
        <v>1</v>
      </c>
      <c r="H332" s="19" t="s">
        <v>1312</v>
      </c>
      <c r="I332" s="17"/>
      <c r="J332" s="20"/>
      <c r="K332" s="28"/>
      <c r="L332" s="51">
        <v>1748</v>
      </c>
    </row>
    <row r="333" spans="1:12" ht="12.75" customHeight="1">
      <c r="A333" s="27" t="s">
        <v>1278</v>
      </c>
      <c r="B333" s="14">
        <v>8435134843155</v>
      </c>
      <c r="C333" s="19" t="s">
        <v>712</v>
      </c>
      <c r="D333" s="16" t="s">
        <v>1368</v>
      </c>
      <c r="E333" s="16" t="s">
        <v>1364</v>
      </c>
      <c r="F333" s="16" t="s">
        <v>1364</v>
      </c>
      <c r="G333" s="21">
        <v>1</v>
      </c>
      <c r="H333" s="19" t="s">
        <v>1312</v>
      </c>
      <c r="I333" s="17"/>
      <c r="J333" s="20"/>
      <c r="K333" s="28"/>
      <c r="L333" s="51">
        <v>2063</v>
      </c>
    </row>
    <row r="334" spans="1:12" ht="12.75" customHeight="1">
      <c r="A334" s="27" t="s">
        <v>1305</v>
      </c>
      <c r="B334" s="14">
        <v>8435134837895</v>
      </c>
      <c r="C334" s="19" t="s">
        <v>1307</v>
      </c>
      <c r="D334" s="16" t="s">
        <v>1365</v>
      </c>
      <c r="E334" s="16" t="s">
        <v>1364</v>
      </c>
      <c r="F334" s="16" t="s">
        <v>1364</v>
      </c>
      <c r="G334" s="21">
        <v>1</v>
      </c>
      <c r="H334" s="19" t="s">
        <v>1309</v>
      </c>
      <c r="I334" s="17"/>
      <c r="J334" s="20"/>
      <c r="K334" s="28"/>
      <c r="L334" s="51">
        <v>2515</v>
      </c>
    </row>
    <row r="335" spans="1:12" ht="12.75" customHeight="1">
      <c r="A335" s="27" t="s">
        <v>1306</v>
      </c>
      <c r="B335" s="14">
        <v>8435134837901</v>
      </c>
      <c r="C335" s="19" t="s">
        <v>1308</v>
      </c>
      <c r="D335" s="16" t="s">
        <v>1365</v>
      </c>
      <c r="E335" s="16" t="s">
        <v>1364</v>
      </c>
      <c r="F335" s="16" t="s">
        <v>1364</v>
      </c>
      <c r="G335" s="21">
        <v>1</v>
      </c>
      <c r="H335" s="19" t="s">
        <v>1309</v>
      </c>
      <c r="I335" s="17"/>
      <c r="J335" s="20"/>
      <c r="K335" s="28"/>
      <c r="L335" s="51">
        <v>2604</v>
      </c>
    </row>
    <row r="336" spans="1:12" ht="12.75" customHeight="1">
      <c r="A336" s="27" t="s">
        <v>1632</v>
      </c>
      <c r="B336" s="14">
        <v>8435134845739</v>
      </c>
      <c r="C336" s="19" t="s">
        <v>70</v>
      </c>
      <c r="D336" s="16" t="s">
        <v>1365</v>
      </c>
      <c r="E336" s="16" t="s">
        <v>1364</v>
      </c>
      <c r="F336" s="16" t="s">
        <v>1364</v>
      </c>
      <c r="G336" s="21">
        <v>1</v>
      </c>
      <c r="H336" s="19" t="s">
        <v>1633</v>
      </c>
      <c r="I336" s="17"/>
      <c r="J336" s="20"/>
      <c r="K336" s="28"/>
      <c r="L336" s="51">
        <v>2760</v>
      </c>
    </row>
    <row r="337" spans="1:12" ht="12.75" customHeight="1">
      <c r="A337" s="27" t="s">
        <v>62</v>
      </c>
      <c r="B337" s="14">
        <v>8435134845746</v>
      </c>
      <c r="C337" s="19" t="s">
        <v>72</v>
      </c>
      <c r="D337" s="16" t="s">
        <v>1365</v>
      </c>
      <c r="E337" s="16" t="s">
        <v>1364</v>
      </c>
      <c r="F337" s="16" t="s">
        <v>1364</v>
      </c>
      <c r="G337" s="21">
        <v>1</v>
      </c>
      <c r="H337" s="19" t="s">
        <v>1633</v>
      </c>
      <c r="I337" s="17">
        <v>160</v>
      </c>
      <c r="J337" s="20"/>
      <c r="K337" s="28"/>
      <c r="L337" s="51">
        <v>2854</v>
      </c>
    </row>
    <row r="338" spans="1:12" ht="12.75" customHeight="1">
      <c r="A338" s="27" t="s">
        <v>63</v>
      </c>
      <c r="B338" s="14">
        <v>8435134845753</v>
      </c>
      <c r="C338" s="19" t="s">
        <v>71</v>
      </c>
      <c r="D338" s="16" t="s">
        <v>1365</v>
      </c>
      <c r="E338" s="16" t="s">
        <v>1364</v>
      </c>
      <c r="F338" s="16" t="s">
        <v>1364</v>
      </c>
      <c r="G338" s="21">
        <v>1</v>
      </c>
      <c r="H338" s="19" t="s">
        <v>1633</v>
      </c>
      <c r="I338" s="17">
        <v>190</v>
      </c>
      <c r="J338" s="20"/>
      <c r="K338" s="28"/>
      <c r="L338" s="51">
        <v>2946</v>
      </c>
    </row>
    <row r="339" spans="1:12" ht="12.75" customHeight="1">
      <c r="A339" s="27" t="s">
        <v>1407</v>
      </c>
      <c r="B339" s="14">
        <v>8435134826363</v>
      </c>
      <c r="C339" s="19" t="s">
        <v>1408</v>
      </c>
      <c r="D339" s="16" t="s">
        <v>1364</v>
      </c>
      <c r="E339" s="16" t="s">
        <v>1364</v>
      </c>
      <c r="F339" s="16" t="s">
        <v>1364</v>
      </c>
      <c r="G339" s="21">
        <v>1</v>
      </c>
      <c r="H339" s="19" t="s">
        <v>172</v>
      </c>
      <c r="I339" s="17">
        <v>2</v>
      </c>
      <c r="J339" s="20" t="s">
        <v>1364</v>
      </c>
      <c r="K339" s="28" t="s">
        <v>1364</v>
      </c>
      <c r="L339" s="51">
        <v>154</v>
      </c>
    </row>
    <row r="340" spans="1:12" ht="12.75" customHeight="1">
      <c r="A340" s="27" t="s">
        <v>1263</v>
      </c>
      <c r="B340" s="14" t="s">
        <v>1264</v>
      </c>
      <c r="C340" s="19" t="s">
        <v>1265</v>
      </c>
      <c r="D340" s="16" t="s">
        <v>1364</v>
      </c>
      <c r="E340" s="16" t="s">
        <v>1364</v>
      </c>
      <c r="F340" s="16" t="s">
        <v>1364</v>
      </c>
      <c r="G340" s="21">
        <v>1</v>
      </c>
      <c r="H340" s="19" t="s">
        <v>716</v>
      </c>
      <c r="I340" s="17">
        <v>4</v>
      </c>
      <c r="J340" s="20"/>
      <c r="K340" s="28"/>
      <c r="L340" s="51">
        <v>152</v>
      </c>
    </row>
    <row r="341" spans="1:12" ht="12.75" customHeight="1">
      <c r="A341" s="27" t="s">
        <v>1392</v>
      </c>
      <c r="B341" s="14">
        <v>8435134816289</v>
      </c>
      <c r="C341" s="19" t="s">
        <v>1266</v>
      </c>
      <c r="D341" s="16" t="s">
        <v>1364</v>
      </c>
      <c r="E341" s="16" t="s">
        <v>1364</v>
      </c>
      <c r="F341" s="16" t="s">
        <v>1364</v>
      </c>
      <c r="G341" s="21">
        <v>1</v>
      </c>
      <c r="H341" s="19" t="s">
        <v>716</v>
      </c>
      <c r="I341" s="17">
        <v>1</v>
      </c>
      <c r="J341" s="20"/>
      <c r="K341" s="28"/>
      <c r="L341" s="51">
        <v>19</v>
      </c>
    </row>
    <row r="342" spans="1:12" ht="12.75" customHeight="1">
      <c r="A342" s="27" t="s">
        <v>1267</v>
      </c>
      <c r="B342" s="14" t="s">
        <v>1268</v>
      </c>
      <c r="C342" s="19" t="s">
        <v>1353</v>
      </c>
      <c r="D342" s="16" t="s">
        <v>1364</v>
      </c>
      <c r="E342" s="16" t="s">
        <v>1364</v>
      </c>
      <c r="F342" s="16" t="s">
        <v>1364</v>
      </c>
      <c r="G342" s="21">
        <v>1</v>
      </c>
      <c r="H342" s="19" t="s">
        <v>716</v>
      </c>
      <c r="I342" s="17">
        <v>1</v>
      </c>
      <c r="J342" s="20"/>
      <c r="K342" s="28"/>
      <c r="L342" s="51">
        <v>69</v>
      </c>
    </row>
    <row r="343" spans="1:12" ht="12.75" customHeight="1">
      <c r="A343" s="27" t="s">
        <v>1354</v>
      </c>
      <c r="B343" s="14" t="s">
        <v>1355</v>
      </c>
      <c r="C343" s="19" t="s">
        <v>1356</v>
      </c>
      <c r="D343" s="16" t="s">
        <v>1364</v>
      </c>
      <c r="E343" s="16" t="s">
        <v>1364</v>
      </c>
      <c r="F343" s="16" t="s">
        <v>1364</v>
      </c>
      <c r="G343" s="21">
        <v>1</v>
      </c>
      <c r="H343" s="19" t="s">
        <v>716</v>
      </c>
      <c r="I343" s="17">
        <v>1</v>
      </c>
      <c r="J343" s="20"/>
      <c r="K343" s="28"/>
      <c r="L343" s="51">
        <v>220</v>
      </c>
    </row>
    <row r="344" spans="1:12" ht="12.75" customHeight="1">
      <c r="A344" s="27" t="s">
        <v>1357</v>
      </c>
      <c r="B344" s="14">
        <v>8435134816579</v>
      </c>
      <c r="C344" s="19" t="s">
        <v>1356</v>
      </c>
      <c r="D344" s="16" t="s">
        <v>1364</v>
      </c>
      <c r="E344" s="16" t="s">
        <v>1364</v>
      </c>
      <c r="F344" s="16" t="s">
        <v>1364</v>
      </c>
      <c r="G344" s="21">
        <v>1</v>
      </c>
      <c r="H344" s="19" t="s">
        <v>716</v>
      </c>
      <c r="I344" s="17">
        <v>1</v>
      </c>
      <c r="J344" s="20"/>
      <c r="K344" s="28"/>
      <c r="L344" s="51">
        <v>220</v>
      </c>
    </row>
    <row r="345" spans="1:12" ht="12.75" customHeight="1">
      <c r="A345" s="27" t="s">
        <v>1358</v>
      </c>
      <c r="B345" s="14" t="s">
        <v>1359</v>
      </c>
      <c r="C345" s="19" t="s">
        <v>1859</v>
      </c>
      <c r="D345" s="16" t="s">
        <v>1364</v>
      </c>
      <c r="E345" s="16" t="s">
        <v>1364</v>
      </c>
      <c r="F345" s="16" t="s">
        <v>1364</v>
      </c>
      <c r="G345" s="21">
        <v>1</v>
      </c>
      <c r="H345" s="19" t="s">
        <v>716</v>
      </c>
      <c r="I345" s="17">
        <v>1</v>
      </c>
      <c r="J345" s="20"/>
      <c r="K345" s="28"/>
      <c r="L345" s="51">
        <v>156</v>
      </c>
    </row>
    <row r="346" spans="1:12" ht="12.75" customHeight="1">
      <c r="A346" s="27" t="s">
        <v>1360</v>
      </c>
      <c r="B346" s="14" t="s">
        <v>1361</v>
      </c>
      <c r="C346" s="19" t="s">
        <v>245</v>
      </c>
      <c r="D346" s="16" t="s">
        <v>1364</v>
      </c>
      <c r="E346" s="16" t="s">
        <v>1364</v>
      </c>
      <c r="F346" s="16" t="s">
        <v>1364</v>
      </c>
      <c r="G346" s="21">
        <v>1</v>
      </c>
      <c r="H346" s="19" t="s">
        <v>716</v>
      </c>
      <c r="I346" s="17">
        <v>1</v>
      </c>
      <c r="J346" s="20"/>
      <c r="K346" s="28"/>
      <c r="L346" s="51">
        <v>156</v>
      </c>
    </row>
    <row r="347" spans="1:12" ht="12.75" customHeight="1">
      <c r="A347" s="27" t="s">
        <v>1373</v>
      </c>
      <c r="B347" s="14" t="s">
        <v>1374</v>
      </c>
      <c r="C347" s="19" t="s">
        <v>255</v>
      </c>
      <c r="D347" s="16" t="s">
        <v>1364</v>
      </c>
      <c r="E347" s="16" t="s">
        <v>1364</v>
      </c>
      <c r="F347" s="16" t="s">
        <v>1364</v>
      </c>
      <c r="G347" s="21">
        <v>1</v>
      </c>
      <c r="H347" s="19" t="s">
        <v>716</v>
      </c>
      <c r="I347" s="17">
        <v>1</v>
      </c>
      <c r="J347" s="20"/>
      <c r="K347" s="28"/>
      <c r="L347" s="51">
        <v>156</v>
      </c>
    </row>
    <row r="348" spans="1:12" ht="12.75" customHeight="1">
      <c r="A348" s="27" t="s">
        <v>1375</v>
      </c>
      <c r="B348" s="14" t="s">
        <v>1376</v>
      </c>
      <c r="C348" s="19" t="s">
        <v>256</v>
      </c>
      <c r="D348" s="16" t="s">
        <v>1364</v>
      </c>
      <c r="E348" s="16" t="s">
        <v>1364</v>
      </c>
      <c r="F348" s="16" t="s">
        <v>1364</v>
      </c>
      <c r="G348" s="21">
        <v>1</v>
      </c>
      <c r="H348" s="19" t="s">
        <v>716</v>
      </c>
      <c r="I348" s="17">
        <v>1</v>
      </c>
      <c r="J348" s="20"/>
      <c r="K348" s="28"/>
      <c r="L348" s="51">
        <v>156</v>
      </c>
    </row>
    <row r="349" spans="1:12" ht="12.75" customHeight="1">
      <c r="A349" s="27" t="s">
        <v>1377</v>
      </c>
      <c r="B349" s="14" t="s">
        <v>1378</v>
      </c>
      <c r="C349" s="19" t="s">
        <v>257</v>
      </c>
      <c r="D349" s="16" t="s">
        <v>1364</v>
      </c>
      <c r="E349" s="16" t="s">
        <v>1364</v>
      </c>
      <c r="F349" s="16" t="s">
        <v>1364</v>
      </c>
      <c r="G349" s="21">
        <v>1</v>
      </c>
      <c r="H349" s="19" t="s">
        <v>716</v>
      </c>
      <c r="I349" s="17">
        <v>1</v>
      </c>
      <c r="J349" s="20"/>
      <c r="K349" s="28"/>
      <c r="L349" s="51">
        <v>156</v>
      </c>
    </row>
    <row r="350" spans="1:12" ht="12.75" customHeight="1">
      <c r="A350" s="27" t="s">
        <v>102</v>
      </c>
      <c r="B350" s="14">
        <v>8435134817330</v>
      </c>
      <c r="C350" s="19" t="s">
        <v>103</v>
      </c>
      <c r="D350" s="16" t="s">
        <v>1364</v>
      </c>
      <c r="E350" s="16" t="s">
        <v>1364</v>
      </c>
      <c r="F350" s="16" t="s">
        <v>1364</v>
      </c>
      <c r="G350" s="21">
        <v>1</v>
      </c>
      <c r="H350" s="19" t="s">
        <v>716</v>
      </c>
      <c r="I350" s="17"/>
      <c r="J350" s="20"/>
      <c r="K350" s="28"/>
      <c r="L350" s="51">
        <v>7</v>
      </c>
    </row>
    <row r="351" spans="1:12" ht="12.75" customHeight="1">
      <c r="A351" s="27" t="s">
        <v>104</v>
      </c>
      <c r="B351" s="14">
        <v>8435134817347</v>
      </c>
      <c r="C351" s="19" t="s">
        <v>105</v>
      </c>
      <c r="D351" s="16" t="s">
        <v>1364</v>
      </c>
      <c r="E351" s="16" t="s">
        <v>1364</v>
      </c>
      <c r="F351" s="16" t="s">
        <v>1364</v>
      </c>
      <c r="G351" s="21">
        <v>1</v>
      </c>
      <c r="H351" s="19" t="s">
        <v>716</v>
      </c>
      <c r="I351" s="17"/>
      <c r="J351" s="20"/>
      <c r="K351" s="28"/>
      <c r="L351" s="51">
        <v>18</v>
      </c>
    </row>
    <row r="352" spans="1:12" ht="12.75" customHeight="1">
      <c r="A352" s="27" t="s">
        <v>1379</v>
      </c>
      <c r="B352" s="14">
        <v>8435134818054</v>
      </c>
      <c r="C352" s="19" t="s">
        <v>1380</v>
      </c>
      <c r="D352" s="16" t="s">
        <v>1364</v>
      </c>
      <c r="E352" s="16" t="s">
        <v>1364</v>
      </c>
      <c r="F352" s="16" t="s">
        <v>1364</v>
      </c>
      <c r="G352" s="21">
        <v>1</v>
      </c>
      <c r="H352" s="19" t="s">
        <v>716</v>
      </c>
      <c r="I352" s="17">
        <v>2.7</v>
      </c>
      <c r="J352" s="20"/>
      <c r="K352" s="28"/>
      <c r="L352" s="51">
        <v>63</v>
      </c>
    </row>
    <row r="353" spans="1:12" ht="12.75" customHeight="1">
      <c r="A353" s="27" t="s">
        <v>445</v>
      </c>
      <c r="B353" s="14">
        <v>8435134818795</v>
      </c>
      <c r="C353" s="19" t="s">
        <v>459</v>
      </c>
      <c r="D353" s="16" t="s">
        <v>1364</v>
      </c>
      <c r="E353" s="16" t="s">
        <v>1364</v>
      </c>
      <c r="F353" s="16" t="s">
        <v>1364</v>
      </c>
      <c r="G353" s="21">
        <v>1</v>
      </c>
      <c r="H353" s="19" t="s">
        <v>1381</v>
      </c>
      <c r="I353" s="17">
        <v>5.2</v>
      </c>
      <c r="J353" s="20"/>
      <c r="K353" s="28"/>
      <c r="L353" s="51">
        <v>249</v>
      </c>
    </row>
    <row r="354" spans="1:12" ht="12.75" customHeight="1">
      <c r="A354" s="27" t="s">
        <v>446</v>
      </c>
      <c r="B354" s="14">
        <v>8435134818832</v>
      </c>
      <c r="C354" s="19" t="s">
        <v>460</v>
      </c>
      <c r="D354" s="16" t="s">
        <v>1364</v>
      </c>
      <c r="E354" s="16" t="s">
        <v>1364</v>
      </c>
      <c r="F354" s="16" t="s">
        <v>1364</v>
      </c>
      <c r="G354" s="21">
        <v>1</v>
      </c>
      <c r="H354" s="19" t="s">
        <v>1381</v>
      </c>
      <c r="I354" s="17">
        <v>8.8000000000000007</v>
      </c>
      <c r="J354" s="20"/>
      <c r="K354" s="28"/>
      <c r="L354" s="51">
        <v>263</v>
      </c>
    </row>
    <row r="355" spans="1:12" ht="12.75" customHeight="1">
      <c r="A355" s="27" t="s">
        <v>447</v>
      </c>
      <c r="B355" s="14">
        <v>8435134818801</v>
      </c>
      <c r="C355" s="19" t="s">
        <v>461</v>
      </c>
      <c r="D355" s="16" t="s">
        <v>1364</v>
      </c>
      <c r="E355" s="16" t="s">
        <v>1364</v>
      </c>
      <c r="F355" s="16" t="s">
        <v>1364</v>
      </c>
      <c r="G355" s="21">
        <v>1</v>
      </c>
      <c r="H355" s="19" t="s">
        <v>1381</v>
      </c>
      <c r="I355" s="17">
        <v>5.5</v>
      </c>
      <c r="J355" s="20"/>
      <c r="K355" s="28"/>
      <c r="L355" s="51">
        <v>249</v>
      </c>
    </row>
    <row r="356" spans="1:12" ht="12.75" customHeight="1">
      <c r="A356" s="27" t="s">
        <v>448</v>
      </c>
      <c r="B356" s="14">
        <v>8435134818818</v>
      </c>
      <c r="C356" s="19" t="s">
        <v>462</v>
      </c>
      <c r="D356" s="16" t="s">
        <v>1364</v>
      </c>
      <c r="E356" s="16" t="s">
        <v>1364</v>
      </c>
      <c r="F356" s="16" t="s">
        <v>1364</v>
      </c>
      <c r="G356" s="21">
        <v>1</v>
      </c>
      <c r="H356" s="19" t="s">
        <v>1381</v>
      </c>
      <c r="I356" s="17">
        <v>8.8000000000000007</v>
      </c>
      <c r="J356" s="20"/>
      <c r="K356" s="28"/>
      <c r="L356" s="51">
        <v>263</v>
      </c>
    </row>
    <row r="357" spans="1:12" ht="12.75" customHeight="1">
      <c r="A357" s="27" t="s">
        <v>371</v>
      </c>
      <c r="B357" s="14">
        <v>8435134818856</v>
      </c>
      <c r="C357" s="19" t="s">
        <v>378</v>
      </c>
      <c r="D357" s="16" t="s">
        <v>1364</v>
      </c>
      <c r="E357" s="16" t="s">
        <v>1364</v>
      </c>
      <c r="F357" s="16" t="s">
        <v>1364</v>
      </c>
      <c r="G357" s="21">
        <v>1</v>
      </c>
      <c r="H357" s="19" t="s">
        <v>1381</v>
      </c>
      <c r="I357" s="17">
        <v>5.5</v>
      </c>
      <c r="J357" s="20"/>
      <c r="K357" s="28"/>
      <c r="L357" s="51">
        <v>249</v>
      </c>
    </row>
    <row r="358" spans="1:12" ht="12.75" customHeight="1">
      <c r="A358" s="27" t="s">
        <v>372</v>
      </c>
      <c r="B358" s="14">
        <v>8435134818863</v>
      </c>
      <c r="C358" s="19" t="s">
        <v>379</v>
      </c>
      <c r="D358" s="16" t="s">
        <v>1364</v>
      </c>
      <c r="E358" s="16" t="s">
        <v>1364</v>
      </c>
      <c r="F358" s="16" t="s">
        <v>1364</v>
      </c>
      <c r="G358" s="21">
        <v>1</v>
      </c>
      <c r="H358" s="19" t="s">
        <v>1381</v>
      </c>
      <c r="I358" s="17">
        <v>8.8000000000000007</v>
      </c>
      <c r="J358" s="20"/>
      <c r="K358" s="28"/>
      <c r="L358" s="51">
        <v>263</v>
      </c>
    </row>
    <row r="359" spans="1:12" ht="12.75" customHeight="1">
      <c r="A359" s="27" t="s">
        <v>393</v>
      </c>
      <c r="B359" s="14">
        <v>8435134818870</v>
      </c>
      <c r="C359" s="19" t="s">
        <v>380</v>
      </c>
      <c r="D359" s="16" t="s">
        <v>1364</v>
      </c>
      <c r="E359" s="16" t="s">
        <v>1364</v>
      </c>
      <c r="F359" s="16" t="s">
        <v>1364</v>
      </c>
      <c r="G359" s="21">
        <v>1</v>
      </c>
      <c r="H359" s="19" t="s">
        <v>1381</v>
      </c>
      <c r="I359" s="17">
        <v>4.5</v>
      </c>
      <c r="J359" s="20"/>
      <c r="K359" s="28"/>
      <c r="L359" s="51">
        <v>222</v>
      </c>
    </row>
    <row r="360" spans="1:12" ht="12.75" customHeight="1">
      <c r="A360" s="27" t="s">
        <v>394</v>
      </c>
      <c r="B360" s="14">
        <v>8435134818887</v>
      </c>
      <c r="C360" s="19" t="s">
        <v>381</v>
      </c>
      <c r="D360" s="16" t="s">
        <v>1364</v>
      </c>
      <c r="E360" s="16" t="s">
        <v>1364</v>
      </c>
      <c r="F360" s="16" t="s">
        <v>1364</v>
      </c>
      <c r="G360" s="21">
        <v>1</v>
      </c>
      <c r="H360" s="19" t="s">
        <v>1381</v>
      </c>
      <c r="I360" s="17">
        <v>7.8</v>
      </c>
      <c r="J360" s="20"/>
      <c r="K360" s="28"/>
      <c r="L360" s="51">
        <v>233</v>
      </c>
    </row>
    <row r="361" spans="1:12" ht="12.75" customHeight="1">
      <c r="A361" s="27" t="s">
        <v>395</v>
      </c>
      <c r="B361" s="14">
        <v>8435134818894</v>
      </c>
      <c r="C361" s="19" t="s">
        <v>382</v>
      </c>
      <c r="D361" s="16" t="s">
        <v>1364</v>
      </c>
      <c r="E361" s="16" t="s">
        <v>1364</v>
      </c>
      <c r="F361" s="16" t="s">
        <v>1364</v>
      </c>
      <c r="G361" s="21">
        <v>1</v>
      </c>
      <c r="H361" s="19" t="s">
        <v>1381</v>
      </c>
      <c r="I361" s="17">
        <v>4.5</v>
      </c>
      <c r="J361" s="20"/>
      <c r="K361" s="28"/>
      <c r="L361" s="51">
        <v>222</v>
      </c>
    </row>
    <row r="362" spans="1:12" ht="12.75" customHeight="1">
      <c r="A362" s="27" t="s">
        <v>396</v>
      </c>
      <c r="B362" s="14">
        <v>8435134818900</v>
      </c>
      <c r="C362" s="19" t="s">
        <v>383</v>
      </c>
      <c r="D362" s="16" t="s">
        <v>1364</v>
      </c>
      <c r="E362" s="16" t="s">
        <v>1364</v>
      </c>
      <c r="F362" s="16" t="s">
        <v>1364</v>
      </c>
      <c r="G362" s="21">
        <v>1</v>
      </c>
      <c r="H362" s="19" t="s">
        <v>1381</v>
      </c>
      <c r="I362" s="17">
        <v>7.8</v>
      </c>
      <c r="J362" s="20"/>
      <c r="K362" s="28"/>
      <c r="L362" s="51">
        <v>233</v>
      </c>
    </row>
    <row r="363" spans="1:12" ht="12.75" customHeight="1">
      <c r="A363" s="27" t="s">
        <v>463</v>
      </c>
      <c r="B363" s="14">
        <v>8435134819006</v>
      </c>
      <c r="C363" s="19" t="s">
        <v>384</v>
      </c>
      <c r="D363" s="16" t="s">
        <v>1364</v>
      </c>
      <c r="E363" s="16" t="s">
        <v>1364</v>
      </c>
      <c r="F363" s="16" t="s">
        <v>1364</v>
      </c>
      <c r="G363" s="21">
        <v>1</v>
      </c>
      <c r="H363" s="19" t="s">
        <v>1381</v>
      </c>
      <c r="I363" s="17">
        <v>11.6</v>
      </c>
      <c r="J363" s="20"/>
      <c r="K363" s="28"/>
      <c r="L363" s="51">
        <v>324</v>
      </c>
    </row>
    <row r="364" spans="1:12" ht="12.75" customHeight="1">
      <c r="A364" s="27" t="s">
        <v>464</v>
      </c>
      <c r="B364" s="14">
        <v>8435134819013</v>
      </c>
      <c r="C364" s="19" t="s">
        <v>385</v>
      </c>
      <c r="D364" s="16" t="s">
        <v>1364</v>
      </c>
      <c r="E364" s="16" t="s">
        <v>1364</v>
      </c>
      <c r="F364" s="16" t="s">
        <v>1364</v>
      </c>
      <c r="G364" s="21">
        <v>1</v>
      </c>
      <c r="H364" s="19" t="s">
        <v>1381</v>
      </c>
      <c r="I364" s="17">
        <v>19.8</v>
      </c>
      <c r="J364" s="20"/>
      <c r="K364" s="28"/>
      <c r="L364" s="51">
        <v>406</v>
      </c>
    </row>
    <row r="365" spans="1:12" ht="12.75" customHeight="1">
      <c r="A365" s="27" t="s">
        <v>466</v>
      </c>
      <c r="B365" s="14">
        <v>8435134819020</v>
      </c>
      <c r="C365" s="19" t="s">
        <v>386</v>
      </c>
      <c r="D365" s="16" t="s">
        <v>1364</v>
      </c>
      <c r="E365" s="16" t="s">
        <v>1364</v>
      </c>
      <c r="F365" s="16" t="s">
        <v>1364</v>
      </c>
      <c r="G365" s="21">
        <v>1</v>
      </c>
      <c r="H365" s="19" t="s">
        <v>1381</v>
      </c>
      <c r="I365" s="17">
        <v>4.2</v>
      </c>
      <c r="J365" s="20"/>
      <c r="K365" s="28"/>
      <c r="L365" s="51">
        <v>249</v>
      </c>
    </row>
    <row r="366" spans="1:12" ht="12.75" customHeight="1">
      <c r="A366" s="27" t="s">
        <v>467</v>
      </c>
      <c r="B366" s="14">
        <v>8435134819037</v>
      </c>
      <c r="C366" s="19" t="s">
        <v>387</v>
      </c>
      <c r="D366" s="16" t="s">
        <v>1364</v>
      </c>
      <c r="E366" s="16" t="s">
        <v>1364</v>
      </c>
      <c r="F366" s="16" t="s">
        <v>1364</v>
      </c>
      <c r="G366" s="21">
        <v>1</v>
      </c>
      <c r="H366" s="19" t="s">
        <v>1381</v>
      </c>
      <c r="I366" s="17">
        <v>7.2</v>
      </c>
      <c r="J366" s="20"/>
      <c r="K366" s="28"/>
      <c r="L366" s="51">
        <v>263</v>
      </c>
    </row>
    <row r="367" spans="1:12" ht="12.75" customHeight="1">
      <c r="A367" s="27" t="s">
        <v>465</v>
      </c>
      <c r="B367" s="14">
        <v>8435134822051</v>
      </c>
      <c r="C367" s="19" t="s">
        <v>0</v>
      </c>
      <c r="D367" s="16" t="s">
        <v>1364</v>
      </c>
      <c r="E367" s="16" t="s">
        <v>1364</v>
      </c>
      <c r="F367" s="16" t="s">
        <v>1364</v>
      </c>
      <c r="G367" s="21">
        <v>1</v>
      </c>
      <c r="H367" s="19" t="s">
        <v>1381</v>
      </c>
      <c r="I367" s="17">
        <v>8.1999999999999993</v>
      </c>
      <c r="J367" s="20"/>
      <c r="K367" s="28"/>
      <c r="L367" s="51">
        <v>194</v>
      </c>
    </row>
    <row r="368" spans="1:12" ht="12.75" customHeight="1">
      <c r="A368" s="27" t="s">
        <v>373</v>
      </c>
      <c r="B368" s="14">
        <v>8435134821757</v>
      </c>
      <c r="C368" s="19" t="s">
        <v>388</v>
      </c>
      <c r="D368" s="16" t="s">
        <v>1364</v>
      </c>
      <c r="E368" s="16" t="s">
        <v>1364</v>
      </c>
      <c r="F368" s="16" t="s">
        <v>1364</v>
      </c>
      <c r="G368" s="21">
        <v>1</v>
      </c>
      <c r="H368" s="19" t="s">
        <v>1381</v>
      </c>
      <c r="I368" s="17">
        <v>12.1</v>
      </c>
      <c r="J368" s="20"/>
      <c r="K368" s="28"/>
      <c r="L368" s="51">
        <v>348</v>
      </c>
    </row>
    <row r="369" spans="1:12" ht="12.75" customHeight="1">
      <c r="A369" s="27" t="s">
        <v>374</v>
      </c>
      <c r="B369" s="14">
        <v>8435134821764</v>
      </c>
      <c r="C369" s="19" t="s">
        <v>389</v>
      </c>
      <c r="D369" s="16" t="s">
        <v>1364</v>
      </c>
      <c r="E369" s="16" t="s">
        <v>1364</v>
      </c>
      <c r="F369" s="16" t="s">
        <v>1364</v>
      </c>
      <c r="G369" s="21">
        <v>1</v>
      </c>
      <c r="H369" s="19" t="s">
        <v>1381</v>
      </c>
      <c r="I369" s="17">
        <v>15.4</v>
      </c>
      <c r="J369" s="20"/>
      <c r="K369" s="28"/>
      <c r="L369" s="51">
        <v>428</v>
      </c>
    </row>
    <row r="370" spans="1:12" ht="12.75" customHeight="1">
      <c r="A370" s="27" t="s">
        <v>375</v>
      </c>
      <c r="B370" s="14">
        <v>8435134821771</v>
      </c>
      <c r="C370" s="19" t="s">
        <v>390</v>
      </c>
      <c r="D370" s="16" t="s">
        <v>1364</v>
      </c>
      <c r="E370" s="16" t="s">
        <v>1364</v>
      </c>
      <c r="F370" s="16" t="s">
        <v>1364</v>
      </c>
      <c r="G370" s="21">
        <v>1</v>
      </c>
      <c r="H370" s="19" t="s">
        <v>1381</v>
      </c>
      <c r="I370" s="17">
        <v>18.7</v>
      </c>
      <c r="J370" s="20"/>
      <c r="K370" s="28"/>
      <c r="L370" s="51">
        <v>510</v>
      </c>
    </row>
    <row r="371" spans="1:12" ht="12.75" customHeight="1">
      <c r="A371" s="27" t="s">
        <v>376</v>
      </c>
      <c r="B371" s="14">
        <v>8435134821788</v>
      </c>
      <c r="C371" s="19" t="s">
        <v>391</v>
      </c>
      <c r="D371" s="16" t="s">
        <v>1364</v>
      </c>
      <c r="E371" s="16" t="s">
        <v>1364</v>
      </c>
      <c r="F371" s="16" t="s">
        <v>1364</v>
      </c>
      <c r="G371" s="21">
        <v>1</v>
      </c>
      <c r="H371" s="19" t="s">
        <v>1381</v>
      </c>
      <c r="I371" s="17">
        <v>22</v>
      </c>
      <c r="J371" s="20"/>
      <c r="K371" s="28"/>
      <c r="L371" s="51">
        <v>595</v>
      </c>
    </row>
    <row r="372" spans="1:12" ht="12.75" customHeight="1">
      <c r="A372" s="27" t="s">
        <v>377</v>
      </c>
      <c r="B372" s="14">
        <v>8435134821795</v>
      </c>
      <c r="C372" s="19" t="s">
        <v>392</v>
      </c>
      <c r="D372" s="16" t="s">
        <v>1364</v>
      </c>
      <c r="E372" s="16" t="s">
        <v>1364</v>
      </c>
      <c r="F372" s="16" t="s">
        <v>1364</v>
      </c>
      <c r="G372" s="21">
        <v>1</v>
      </c>
      <c r="H372" s="19" t="s">
        <v>1381</v>
      </c>
      <c r="I372" s="17">
        <v>25.3</v>
      </c>
      <c r="J372" s="20"/>
      <c r="K372" s="28"/>
      <c r="L372" s="51">
        <v>677</v>
      </c>
    </row>
    <row r="373" spans="1:12" ht="12.75" customHeight="1">
      <c r="A373" s="27" t="s">
        <v>397</v>
      </c>
      <c r="B373" s="14">
        <v>8435134821801</v>
      </c>
      <c r="C373" s="19" t="s">
        <v>407</v>
      </c>
      <c r="D373" s="16" t="s">
        <v>1364</v>
      </c>
      <c r="E373" s="16" t="s">
        <v>1364</v>
      </c>
      <c r="F373" s="16" t="s">
        <v>1364</v>
      </c>
      <c r="G373" s="21">
        <v>1</v>
      </c>
      <c r="H373" s="19" t="s">
        <v>1381</v>
      </c>
      <c r="I373" s="17">
        <v>11.1</v>
      </c>
      <c r="J373" s="20"/>
      <c r="K373" s="28"/>
      <c r="L373" s="51">
        <v>306</v>
      </c>
    </row>
    <row r="374" spans="1:12" ht="12.75" customHeight="1">
      <c r="A374" s="27" t="s">
        <v>398</v>
      </c>
      <c r="B374" s="14">
        <v>8435134821818</v>
      </c>
      <c r="C374" s="19" t="s">
        <v>408</v>
      </c>
      <c r="D374" s="16" t="s">
        <v>1364</v>
      </c>
      <c r="E374" s="16" t="s">
        <v>1364</v>
      </c>
      <c r="F374" s="16" t="s">
        <v>1364</v>
      </c>
      <c r="G374" s="21">
        <v>1</v>
      </c>
      <c r="H374" s="19" t="s">
        <v>1381</v>
      </c>
      <c r="I374" s="17">
        <v>14.4</v>
      </c>
      <c r="J374" s="20"/>
      <c r="K374" s="28"/>
      <c r="L374" s="51">
        <v>381</v>
      </c>
    </row>
    <row r="375" spans="1:12" ht="12.75" customHeight="1">
      <c r="A375" s="27" t="s">
        <v>399</v>
      </c>
      <c r="B375" s="14">
        <v>8435134821825</v>
      </c>
      <c r="C375" s="19" t="s">
        <v>409</v>
      </c>
      <c r="D375" s="16" t="s">
        <v>1364</v>
      </c>
      <c r="E375" s="16" t="s">
        <v>1364</v>
      </c>
      <c r="F375" s="16" t="s">
        <v>1364</v>
      </c>
      <c r="G375" s="21">
        <v>1</v>
      </c>
      <c r="H375" s="19" t="s">
        <v>1381</v>
      </c>
      <c r="I375" s="17">
        <v>17.7</v>
      </c>
      <c r="J375" s="20"/>
      <c r="K375" s="28"/>
      <c r="L375" s="51">
        <v>462</v>
      </c>
    </row>
    <row r="376" spans="1:12" ht="12.75" customHeight="1">
      <c r="A376" s="27" t="s">
        <v>400</v>
      </c>
      <c r="B376" s="14">
        <v>8435134821832</v>
      </c>
      <c r="C376" s="19" t="s">
        <v>410</v>
      </c>
      <c r="D376" s="16" t="s">
        <v>1364</v>
      </c>
      <c r="E376" s="16" t="s">
        <v>1364</v>
      </c>
      <c r="F376" s="16" t="s">
        <v>1364</v>
      </c>
      <c r="G376" s="21">
        <v>1</v>
      </c>
      <c r="H376" s="19" t="s">
        <v>1381</v>
      </c>
      <c r="I376" s="17">
        <v>21</v>
      </c>
      <c r="J376" s="20"/>
      <c r="K376" s="28"/>
      <c r="L376" s="51">
        <v>536</v>
      </c>
    </row>
    <row r="377" spans="1:12" ht="12.75" customHeight="1">
      <c r="A377" s="27" t="s">
        <v>401</v>
      </c>
      <c r="B377" s="14">
        <v>8435134821849</v>
      </c>
      <c r="C377" s="19" t="s">
        <v>411</v>
      </c>
      <c r="D377" s="16" t="s">
        <v>1364</v>
      </c>
      <c r="E377" s="16" t="s">
        <v>1364</v>
      </c>
      <c r="F377" s="16" t="s">
        <v>1364</v>
      </c>
      <c r="G377" s="21">
        <v>1</v>
      </c>
      <c r="H377" s="19" t="s">
        <v>1381</v>
      </c>
      <c r="I377" s="17">
        <v>24.3</v>
      </c>
      <c r="J377" s="20"/>
      <c r="K377" s="28"/>
      <c r="L377" s="51">
        <v>612</v>
      </c>
    </row>
    <row r="378" spans="1:12" ht="12.75" customHeight="1">
      <c r="A378" s="27" t="s">
        <v>402</v>
      </c>
      <c r="B378" s="14">
        <v>8435134821856</v>
      </c>
      <c r="C378" s="19" t="s">
        <v>412</v>
      </c>
      <c r="D378" s="16" t="s">
        <v>1364</v>
      </c>
      <c r="E378" s="16" t="s">
        <v>1364</v>
      </c>
      <c r="F378" s="16" t="s">
        <v>1364</v>
      </c>
      <c r="G378" s="21">
        <v>1</v>
      </c>
      <c r="H378" s="19" t="s">
        <v>1381</v>
      </c>
      <c r="I378" s="17">
        <v>11.1</v>
      </c>
      <c r="J378" s="20"/>
      <c r="K378" s="28"/>
      <c r="L378" s="51">
        <v>306</v>
      </c>
    </row>
    <row r="379" spans="1:12" ht="12.75" customHeight="1">
      <c r="A379" s="27" t="s">
        <v>403</v>
      </c>
      <c r="B379" s="14">
        <v>8435134821863</v>
      </c>
      <c r="C379" s="19" t="s">
        <v>413</v>
      </c>
      <c r="D379" s="16" t="s">
        <v>1364</v>
      </c>
      <c r="E379" s="16" t="s">
        <v>1364</v>
      </c>
      <c r="F379" s="16" t="s">
        <v>1364</v>
      </c>
      <c r="G379" s="21">
        <v>1</v>
      </c>
      <c r="H379" s="19" t="s">
        <v>1381</v>
      </c>
      <c r="I379" s="17">
        <v>14.4</v>
      </c>
      <c r="J379" s="20"/>
      <c r="K379" s="28"/>
      <c r="L379" s="51">
        <v>381</v>
      </c>
    </row>
    <row r="380" spans="1:12" ht="12.75" customHeight="1">
      <c r="A380" s="27" t="s">
        <v>404</v>
      </c>
      <c r="B380" s="14">
        <v>8435134821870</v>
      </c>
      <c r="C380" s="19" t="s">
        <v>414</v>
      </c>
      <c r="D380" s="16" t="s">
        <v>1364</v>
      </c>
      <c r="E380" s="16" t="s">
        <v>1364</v>
      </c>
      <c r="F380" s="16" t="s">
        <v>1364</v>
      </c>
      <c r="G380" s="21">
        <v>1</v>
      </c>
      <c r="H380" s="19" t="s">
        <v>1381</v>
      </c>
      <c r="I380" s="17">
        <v>17.7</v>
      </c>
      <c r="J380" s="20"/>
      <c r="K380" s="28"/>
      <c r="L380" s="51">
        <v>462</v>
      </c>
    </row>
    <row r="381" spans="1:12" ht="12.75" customHeight="1">
      <c r="A381" s="27" t="s">
        <v>405</v>
      </c>
      <c r="B381" s="14">
        <v>8435134821887</v>
      </c>
      <c r="C381" s="19" t="s">
        <v>415</v>
      </c>
      <c r="D381" s="16" t="s">
        <v>1364</v>
      </c>
      <c r="E381" s="16" t="s">
        <v>1364</v>
      </c>
      <c r="F381" s="16" t="s">
        <v>1364</v>
      </c>
      <c r="G381" s="21">
        <v>1</v>
      </c>
      <c r="H381" s="19" t="s">
        <v>1381</v>
      </c>
      <c r="I381" s="17">
        <v>24.3</v>
      </c>
      <c r="J381" s="20"/>
      <c r="K381" s="28"/>
      <c r="L381" s="51">
        <v>536</v>
      </c>
    </row>
    <row r="382" spans="1:12" ht="12.75" customHeight="1">
      <c r="A382" s="27" t="s">
        <v>406</v>
      </c>
      <c r="B382" s="14">
        <v>8435134821894</v>
      </c>
      <c r="C382" s="19" t="s">
        <v>416</v>
      </c>
      <c r="D382" s="16" t="s">
        <v>1364</v>
      </c>
      <c r="E382" s="16" t="s">
        <v>1364</v>
      </c>
      <c r="F382" s="16" t="s">
        <v>1364</v>
      </c>
      <c r="G382" s="21">
        <v>1</v>
      </c>
      <c r="H382" s="19" t="s">
        <v>1381</v>
      </c>
      <c r="I382" s="17">
        <v>27.6</v>
      </c>
      <c r="J382" s="20"/>
      <c r="K382" s="28"/>
      <c r="L382" s="51">
        <v>612</v>
      </c>
    </row>
    <row r="383" spans="1:12" ht="12.75" customHeight="1">
      <c r="A383" s="27" t="s">
        <v>449</v>
      </c>
      <c r="B383" s="14">
        <v>8435134821900</v>
      </c>
      <c r="C383" s="19" t="s">
        <v>417</v>
      </c>
      <c r="D383" s="16" t="s">
        <v>1364</v>
      </c>
      <c r="E383" s="16" t="s">
        <v>1364</v>
      </c>
      <c r="F383" s="16" t="s">
        <v>1364</v>
      </c>
      <c r="G383" s="21">
        <v>1</v>
      </c>
      <c r="H383" s="19" t="s">
        <v>1381</v>
      </c>
      <c r="I383" s="17">
        <v>12.1</v>
      </c>
      <c r="J383" s="20"/>
      <c r="K383" s="28"/>
      <c r="L383" s="51">
        <v>348</v>
      </c>
    </row>
    <row r="384" spans="1:12" ht="12.75" customHeight="1">
      <c r="A384" s="27" t="s">
        <v>450</v>
      </c>
      <c r="B384" s="14">
        <v>8435134821917</v>
      </c>
      <c r="C384" s="19" t="s">
        <v>418</v>
      </c>
      <c r="D384" s="16" t="s">
        <v>1364</v>
      </c>
      <c r="E384" s="16" t="s">
        <v>1364</v>
      </c>
      <c r="F384" s="16" t="s">
        <v>1364</v>
      </c>
      <c r="G384" s="21">
        <v>1</v>
      </c>
      <c r="H384" s="19" t="s">
        <v>1381</v>
      </c>
      <c r="I384" s="17">
        <v>15.4</v>
      </c>
      <c r="J384" s="20"/>
      <c r="K384" s="28"/>
      <c r="L384" s="51">
        <v>428</v>
      </c>
    </row>
    <row r="385" spans="1:12" ht="12.75" customHeight="1">
      <c r="A385" s="27" t="s">
        <v>451</v>
      </c>
      <c r="B385" s="14">
        <v>8435134821924</v>
      </c>
      <c r="C385" s="19" t="s">
        <v>432</v>
      </c>
      <c r="D385" s="16" t="s">
        <v>1364</v>
      </c>
      <c r="E385" s="16" t="s">
        <v>1364</v>
      </c>
      <c r="F385" s="16" t="s">
        <v>1364</v>
      </c>
      <c r="G385" s="21">
        <v>1</v>
      </c>
      <c r="H385" s="19" t="s">
        <v>1381</v>
      </c>
      <c r="I385" s="17">
        <v>18.7</v>
      </c>
      <c r="J385" s="20"/>
      <c r="K385" s="28"/>
      <c r="L385" s="51">
        <v>510</v>
      </c>
    </row>
    <row r="386" spans="1:12" ht="12.75" customHeight="1">
      <c r="A386" s="27" t="s">
        <v>452</v>
      </c>
      <c r="B386" s="14">
        <v>8435134821931</v>
      </c>
      <c r="C386" s="19" t="s">
        <v>433</v>
      </c>
      <c r="D386" s="16" t="s">
        <v>1364</v>
      </c>
      <c r="E386" s="16" t="s">
        <v>1364</v>
      </c>
      <c r="F386" s="16" t="s">
        <v>1364</v>
      </c>
      <c r="G386" s="21">
        <v>1</v>
      </c>
      <c r="H386" s="19" t="s">
        <v>1381</v>
      </c>
      <c r="I386" s="17">
        <v>22</v>
      </c>
      <c r="J386" s="20"/>
      <c r="K386" s="28"/>
      <c r="L386" s="51">
        <v>595</v>
      </c>
    </row>
    <row r="387" spans="1:12" ht="12.75" customHeight="1">
      <c r="A387" s="27" t="s">
        <v>453</v>
      </c>
      <c r="B387" s="14">
        <v>8435134821948</v>
      </c>
      <c r="C387" s="19" t="s">
        <v>434</v>
      </c>
      <c r="D387" s="16" t="s">
        <v>1364</v>
      </c>
      <c r="E387" s="16" t="s">
        <v>1364</v>
      </c>
      <c r="F387" s="16" t="s">
        <v>1364</v>
      </c>
      <c r="G387" s="21">
        <v>1</v>
      </c>
      <c r="H387" s="19" t="s">
        <v>1381</v>
      </c>
      <c r="I387" s="17">
        <v>25.3</v>
      </c>
      <c r="J387" s="20"/>
      <c r="K387" s="28"/>
      <c r="L387" s="51">
        <v>677</v>
      </c>
    </row>
    <row r="388" spans="1:12" ht="12.75" customHeight="1">
      <c r="A388" s="27" t="s">
        <v>454</v>
      </c>
      <c r="B388" s="14">
        <v>8435134821955</v>
      </c>
      <c r="C388" s="19" t="s">
        <v>435</v>
      </c>
      <c r="D388" s="16" t="s">
        <v>1364</v>
      </c>
      <c r="E388" s="16" t="s">
        <v>1364</v>
      </c>
      <c r="F388" s="16" t="s">
        <v>1364</v>
      </c>
      <c r="G388" s="21">
        <v>1</v>
      </c>
      <c r="H388" s="19" t="s">
        <v>1381</v>
      </c>
      <c r="I388" s="17">
        <v>12.1</v>
      </c>
      <c r="J388" s="20"/>
      <c r="K388" s="28"/>
      <c r="L388" s="51">
        <v>348</v>
      </c>
    </row>
    <row r="389" spans="1:12" ht="12.75" customHeight="1">
      <c r="A389" s="27" t="s">
        <v>455</v>
      </c>
      <c r="B389" s="14">
        <v>8435134821962</v>
      </c>
      <c r="C389" s="19" t="s">
        <v>437</v>
      </c>
      <c r="D389" s="16" t="s">
        <v>1364</v>
      </c>
      <c r="E389" s="16" t="s">
        <v>1364</v>
      </c>
      <c r="F389" s="16" t="s">
        <v>1364</v>
      </c>
      <c r="G389" s="21">
        <v>1</v>
      </c>
      <c r="H389" s="19" t="s">
        <v>1381</v>
      </c>
      <c r="I389" s="17">
        <v>15.4</v>
      </c>
      <c r="J389" s="20"/>
      <c r="K389" s="28"/>
      <c r="L389" s="51">
        <v>428</v>
      </c>
    </row>
    <row r="390" spans="1:12" ht="12.75" customHeight="1">
      <c r="A390" s="27" t="s">
        <v>456</v>
      </c>
      <c r="B390" s="14">
        <v>8435134821979</v>
      </c>
      <c r="C390" s="19" t="s">
        <v>436</v>
      </c>
      <c r="D390" s="16" t="s">
        <v>1364</v>
      </c>
      <c r="E390" s="16" t="s">
        <v>1364</v>
      </c>
      <c r="F390" s="16" t="s">
        <v>1364</v>
      </c>
      <c r="G390" s="21">
        <v>1</v>
      </c>
      <c r="H390" s="19" t="s">
        <v>1381</v>
      </c>
      <c r="I390" s="17">
        <v>18.7</v>
      </c>
      <c r="J390" s="20"/>
      <c r="K390" s="28"/>
      <c r="L390" s="51">
        <v>510</v>
      </c>
    </row>
    <row r="391" spans="1:12" ht="12.75" customHeight="1">
      <c r="A391" s="27" t="s">
        <v>457</v>
      </c>
      <c r="B391" s="14">
        <v>8435134821986</v>
      </c>
      <c r="C391" s="19" t="s">
        <v>438</v>
      </c>
      <c r="D391" s="16" t="s">
        <v>1364</v>
      </c>
      <c r="E391" s="16" t="s">
        <v>1364</v>
      </c>
      <c r="F391" s="16" t="s">
        <v>1364</v>
      </c>
      <c r="G391" s="21">
        <v>1</v>
      </c>
      <c r="H391" s="19" t="s">
        <v>1381</v>
      </c>
      <c r="I391" s="17">
        <v>22</v>
      </c>
      <c r="J391" s="20"/>
      <c r="K391" s="28"/>
      <c r="L391" s="51">
        <v>595</v>
      </c>
    </row>
    <row r="392" spans="1:12" ht="12.75" customHeight="1">
      <c r="A392" s="27" t="s">
        <v>458</v>
      </c>
      <c r="B392" s="14">
        <v>8435134821993</v>
      </c>
      <c r="C392" s="19" t="s">
        <v>440</v>
      </c>
      <c r="D392" s="16" t="s">
        <v>1364</v>
      </c>
      <c r="E392" s="16" t="s">
        <v>1364</v>
      </c>
      <c r="F392" s="16" t="s">
        <v>1364</v>
      </c>
      <c r="G392" s="21">
        <v>1</v>
      </c>
      <c r="H392" s="19" t="s">
        <v>1381</v>
      </c>
      <c r="I392" s="17">
        <v>25.3</v>
      </c>
      <c r="J392" s="20"/>
      <c r="K392" s="28"/>
      <c r="L392" s="51">
        <v>677</v>
      </c>
    </row>
    <row r="393" spans="1:12" ht="12.75" customHeight="1">
      <c r="A393" s="27" t="s">
        <v>468</v>
      </c>
      <c r="B393" s="14">
        <v>8435134822006</v>
      </c>
      <c r="C393" s="19" t="s">
        <v>439</v>
      </c>
      <c r="D393" s="16" t="s">
        <v>1364</v>
      </c>
      <c r="E393" s="16" t="s">
        <v>1364</v>
      </c>
      <c r="F393" s="16" t="s">
        <v>1364</v>
      </c>
      <c r="G393" s="21">
        <v>1</v>
      </c>
      <c r="H393" s="19" t="s">
        <v>1381</v>
      </c>
      <c r="I393" s="17">
        <v>10.199999999999999</v>
      </c>
      <c r="J393" s="20"/>
      <c r="K393" s="28"/>
      <c r="L393" s="51">
        <v>348</v>
      </c>
    </row>
    <row r="394" spans="1:12" ht="12.75" customHeight="1">
      <c r="A394" s="27" t="s">
        <v>469</v>
      </c>
      <c r="B394" s="14">
        <v>8435134822013</v>
      </c>
      <c r="C394" s="19" t="s">
        <v>441</v>
      </c>
      <c r="D394" s="16" t="s">
        <v>1364</v>
      </c>
      <c r="E394" s="16" t="s">
        <v>1364</v>
      </c>
      <c r="F394" s="16" t="s">
        <v>1364</v>
      </c>
      <c r="G394" s="21">
        <v>1</v>
      </c>
      <c r="H394" s="19" t="s">
        <v>1381</v>
      </c>
      <c r="I394" s="17">
        <v>13.2</v>
      </c>
      <c r="J394" s="20"/>
      <c r="K394" s="28"/>
      <c r="L394" s="51">
        <v>428</v>
      </c>
    </row>
    <row r="395" spans="1:12" ht="12.75" customHeight="1">
      <c r="A395" s="27" t="s">
        <v>470</v>
      </c>
      <c r="B395" s="14">
        <v>8435134822020</v>
      </c>
      <c r="C395" s="19" t="s">
        <v>442</v>
      </c>
      <c r="D395" s="16" t="s">
        <v>1364</v>
      </c>
      <c r="E395" s="16" t="s">
        <v>1364</v>
      </c>
      <c r="F395" s="16" t="s">
        <v>1364</v>
      </c>
      <c r="G395" s="21">
        <v>1</v>
      </c>
      <c r="H395" s="19" t="s">
        <v>1381</v>
      </c>
      <c r="I395" s="17">
        <v>16.2</v>
      </c>
      <c r="J395" s="20"/>
      <c r="K395" s="28"/>
      <c r="L395" s="51">
        <v>510</v>
      </c>
    </row>
    <row r="396" spans="1:12" ht="12.75" customHeight="1">
      <c r="A396" s="27" t="s">
        <v>471</v>
      </c>
      <c r="B396" s="14">
        <v>8435134822037</v>
      </c>
      <c r="C396" s="19" t="s">
        <v>443</v>
      </c>
      <c r="D396" s="16" t="s">
        <v>1364</v>
      </c>
      <c r="E396" s="16" t="s">
        <v>1364</v>
      </c>
      <c r="F396" s="16" t="s">
        <v>1364</v>
      </c>
      <c r="G396" s="21">
        <v>1</v>
      </c>
      <c r="H396" s="19" t="s">
        <v>1381</v>
      </c>
      <c r="I396" s="17">
        <v>19.2</v>
      </c>
      <c r="J396" s="20"/>
      <c r="K396" s="28"/>
      <c r="L396" s="51">
        <v>595</v>
      </c>
    </row>
    <row r="397" spans="1:12" ht="12.75" customHeight="1">
      <c r="A397" s="27" t="s">
        <v>472</v>
      </c>
      <c r="B397" s="14">
        <v>8435134822044</v>
      </c>
      <c r="C397" s="19" t="s">
        <v>444</v>
      </c>
      <c r="D397" s="16" t="s">
        <v>1364</v>
      </c>
      <c r="E397" s="16" t="s">
        <v>1364</v>
      </c>
      <c r="F397" s="16" t="s">
        <v>1364</v>
      </c>
      <c r="G397" s="21">
        <v>1</v>
      </c>
      <c r="H397" s="19" t="s">
        <v>1381</v>
      </c>
      <c r="I397" s="17">
        <v>22.2</v>
      </c>
      <c r="J397" s="20"/>
      <c r="K397" s="28"/>
      <c r="L397" s="51">
        <v>677</v>
      </c>
    </row>
    <row r="398" spans="1:12" ht="12.75" customHeight="1">
      <c r="A398" s="27" t="s">
        <v>4</v>
      </c>
      <c r="B398" s="14">
        <v>8435134822310</v>
      </c>
      <c r="C398" s="19" t="s">
        <v>5</v>
      </c>
      <c r="D398" s="16" t="s">
        <v>1364</v>
      </c>
      <c r="E398" s="16" t="s">
        <v>1364</v>
      </c>
      <c r="F398" s="16" t="s">
        <v>1364</v>
      </c>
      <c r="G398" s="21">
        <v>1</v>
      </c>
      <c r="H398" s="19" t="s">
        <v>716</v>
      </c>
      <c r="I398" s="17"/>
      <c r="J398" s="20"/>
      <c r="K398" s="28"/>
      <c r="L398" s="51">
        <v>106</v>
      </c>
    </row>
    <row r="399" spans="1:12" ht="12.75" customHeight="1">
      <c r="A399" s="27" t="s">
        <v>6</v>
      </c>
      <c r="B399" s="14">
        <v>8435134822327</v>
      </c>
      <c r="C399" s="19" t="s">
        <v>7</v>
      </c>
      <c r="D399" s="16" t="s">
        <v>1364</v>
      </c>
      <c r="E399" s="16" t="s">
        <v>1364</v>
      </c>
      <c r="F399" s="16" t="s">
        <v>1364</v>
      </c>
      <c r="G399" s="21">
        <v>1</v>
      </c>
      <c r="H399" s="19" t="s">
        <v>716</v>
      </c>
      <c r="I399" s="17"/>
      <c r="J399" s="20"/>
      <c r="K399" s="28"/>
      <c r="L399" s="51">
        <v>115</v>
      </c>
    </row>
    <row r="400" spans="1:12" ht="12.75" customHeight="1">
      <c r="A400" s="27" t="s">
        <v>8</v>
      </c>
      <c r="B400" s="14">
        <v>8435134822334</v>
      </c>
      <c r="C400" s="19" t="s">
        <v>9</v>
      </c>
      <c r="D400" s="16" t="s">
        <v>1364</v>
      </c>
      <c r="E400" s="16" t="s">
        <v>1364</v>
      </c>
      <c r="F400" s="16" t="s">
        <v>1364</v>
      </c>
      <c r="G400" s="21">
        <v>1</v>
      </c>
      <c r="H400" s="19" t="s">
        <v>716</v>
      </c>
      <c r="I400" s="17"/>
      <c r="J400" s="20"/>
      <c r="K400" s="28"/>
      <c r="L400" s="51">
        <v>14</v>
      </c>
    </row>
    <row r="401" spans="1:12" ht="12.75" customHeight="1">
      <c r="A401" s="27" t="s">
        <v>10</v>
      </c>
      <c r="B401" s="14">
        <v>8435134822365</v>
      </c>
      <c r="C401" s="19" t="s">
        <v>11</v>
      </c>
      <c r="D401" s="16" t="s">
        <v>1364</v>
      </c>
      <c r="E401" s="16" t="s">
        <v>1364</v>
      </c>
      <c r="F401" s="16" t="s">
        <v>1364</v>
      </c>
      <c r="G401" s="21">
        <v>1</v>
      </c>
      <c r="H401" s="19" t="s">
        <v>716</v>
      </c>
      <c r="I401" s="17"/>
      <c r="J401" s="20"/>
      <c r="K401" s="28"/>
      <c r="L401" s="51">
        <v>66</v>
      </c>
    </row>
    <row r="402" spans="1:12" ht="12.75" customHeight="1">
      <c r="A402" s="27" t="s">
        <v>12</v>
      </c>
      <c r="B402" s="14">
        <v>8435134823140</v>
      </c>
      <c r="C402" s="19" t="s">
        <v>17</v>
      </c>
      <c r="D402" s="16" t="s">
        <v>1364</v>
      </c>
      <c r="E402" s="16" t="s">
        <v>1364</v>
      </c>
      <c r="F402" s="16" t="s">
        <v>1364</v>
      </c>
      <c r="G402" s="21">
        <v>1</v>
      </c>
      <c r="H402" s="19" t="s">
        <v>716</v>
      </c>
      <c r="I402" s="17"/>
      <c r="J402" s="20"/>
      <c r="K402" s="28"/>
      <c r="L402" s="51">
        <v>112</v>
      </c>
    </row>
    <row r="403" spans="1:12" ht="12.75" customHeight="1">
      <c r="A403" s="27" t="s">
        <v>32</v>
      </c>
      <c r="B403" s="14">
        <v>8435134823157</v>
      </c>
      <c r="C403" s="19" t="s">
        <v>33</v>
      </c>
      <c r="D403" s="16" t="s">
        <v>1364</v>
      </c>
      <c r="E403" s="16" t="s">
        <v>1364</v>
      </c>
      <c r="F403" s="16" t="s">
        <v>1364</v>
      </c>
      <c r="G403" s="21">
        <v>1</v>
      </c>
      <c r="H403" s="19" t="s">
        <v>716</v>
      </c>
      <c r="I403" s="17"/>
      <c r="J403" s="20"/>
      <c r="K403" s="28"/>
      <c r="L403" s="51">
        <v>135</v>
      </c>
    </row>
    <row r="404" spans="1:12" ht="12.75" customHeight="1">
      <c r="A404" s="27" t="s">
        <v>34</v>
      </c>
      <c r="B404" s="14" t="s">
        <v>35</v>
      </c>
      <c r="C404" s="19" t="s">
        <v>1926</v>
      </c>
      <c r="D404" s="16" t="s">
        <v>1364</v>
      </c>
      <c r="E404" s="16" t="s">
        <v>1364</v>
      </c>
      <c r="F404" s="16" t="s">
        <v>1364</v>
      </c>
      <c r="G404" s="21">
        <v>1</v>
      </c>
      <c r="H404" s="19" t="s">
        <v>45</v>
      </c>
      <c r="I404" s="17"/>
      <c r="J404" s="20"/>
      <c r="K404" s="28"/>
      <c r="L404" s="51">
        <v>1400</v>
      </c>
    </row>
    <row r="405" spans="1:12" ht="12.75" customHeight="1">
      <c r="A405" s="27" t="s">
        <v>36</v>
      </c>
      <c r="B405" s="14" t="s">
        <v>37</v>
      </c>
      <c r="C405" s="19" t="s">
        <v>46</v>
      </c>
      <c r="D405" s="16" t="s">
        <v>1364</v>
      </c>
      <c r="E405" s="16" t="s">
        <v>1364</v>
      </c>
      <c r="F405" s="16" t="s">
        <v>1364</v>
      </c>
      <c r="G405" s="21">
        <v>1</v>
      </c>
      <c r="H405" s="19" t="s">
        <v>45</v>
      </c>
      <c r="I405" s="17"/>
      <c r="J405" s="20"/>
      <c r="K405" s="28"/>
      <c r="L405" s="51">
        <v>1114</v>
      </c>
    </row>
    <row r="406" spans="1:12" ht="12.75" customHeight="1">
      <c r="A406" s="27" t="s">
        <v>47</v>
      </c>
      <c r="B406" s="14" t="s">
        <v>48</v>
      </c>
      <c r="C406" s="19" t="s">
        <v>49</v>
      </c>
      <c r="D406" s="16" t="s">
        <v>1364</v>
      </c>
      <c r="E406" s="16" t="s">
        <v>1364</v>
      </c>
      <c r="F406" s="16" t="s">
        <v>1364</v>
      </c>
      <c r="G406" s="21">
        <v>1</v>
      </c>
      <c r="H406" s="19" t="s">
        <v>45</v>
      </c>
      <c r="I406" s="17"/>
      <c r="J406" s="20"/>
      <c r="K406" s="28"/>
      <c r="L406" s="51">
        <v>18</v>
      </c>
    </row>
    <row r="407" spans="1:12" ht="12.75" customHeight="1">
      <c r="A407" s="27" t="s">
        <v>50</v>
      </c>
      <c r="B407" s="14" t="s">
        <v>51</v>
      </c>
      <c r="C407" s="19" t="s">
        <v>52</v>
      </c>
      <c r="D407" s="16" t="s">
        <v>1364</v>
      </c>
      <c r="E407" s="16" t="s">
        <v>1364</v>
      </c>
      <c r="F407" s="16" t="s">
        <v>1364</v>
      </c>
      <c r="G407" s="21">
        <v>1</v>
      </c>
      <c r="H407" s="19" t="s">
        <v>45</v>
      </c>
      <c r="I407" s="17"/>
      <c r="J407" s="20"/>
      <c r="K407" s="28"/>
      <c r="L407" s="51">
        <v>38</v>
      </c>
    </row>
    <row r="408" spans="1:12" ht="12.75" customHeight="1">
      <c r="A408" s="27" t="s">
        <v>53</v>
      </c>
      <c r="B408" s="14" t="s">
        <v>54</v>
      </c>
      <c r="C408" s="19" t="s">
        <v>91</v>
      </c>
      <c r="D408" s="16" t="s">
        <v>1364</v>
      </c>
      <c r="E408" s="16" t="s">
        <v>1364</v>
      </c>
      <c r="F408" s="16" t="s">
        <v>1364</v>
      </c>
      <c r="G408" s="21">
        <v>1</v>
      </c>
      <c r="H408" s="19" t="s">
        <v>45</v>
      </c>
      <c r="I408" s="17"/>
      <c r="J408" s="20"/>
      <c r="K408" s="28"/>
      <c r="L408" s="51">
        <v>22</v>
      </c>
    </row>
    <row r="409" spans="1:12" ht="12.75" customHeight="1">
      <c r="A409" s="27" t="s">
        <v>92</v>
      </c>
      <c r="B409" s="14">
        <v>8435134824277</v>
      </c>
      <c r="C409" s="19" t="s">
        <v>93</v>
      </c>
      <c r="D409" s="16" t="s">
        <v>1364</v>
      </c>
      <c r="E409" s="16" t="s">
        <v>1364</v>
      </c>
      <c r="F409" s="16" t="s">
        <v>1364</v>
      </c>
      <c r="G409" s="21">
        <v>1</v>
      </c>
      <c r="H409" s="19" t="s">
        <v>45</v>
      </c>
      <c r="I409" s="17"/>
      <c r="J409" s="20"/>
      <c r="K409" s="28"/>
      <c r="L409" s="51">
        <v>34</v>
      </c>
    </row>
    <row r="410" spans="1:12" ht="12.75" customHeight="1">
      <c r="A410" s="27" t="s">
        <v>94</v>
      </c>
      <c r="B410" s="14">
        <v>8435134824284</v>
      </c>
      <c r="C410" s="19" t="s">
        <v>95</v>
      </c>
      <c r="D410" s="16" t="s">
        <v>1364</v>
      </c>
      <c r="E410" s="16" t="s">
        <v>1364</v>
      </c>
      <c r="F410" s="16" t="s">
        <v>1364</v>
      </c>
      <c r="G410" s="21">
        <v>1</v>
      </c>
      <c r="H410" s="19" t="s">
        <v>45</v>
      </c>
      <c r="I410" s="17"/>
      <c r="J410" s="20"/>
      <c r="K410" s="28"/>
      <c r="L410" s="51">
        <v>20</v>
      </c>
    </row>
    <row r="411" spans="1:12" ht="12.75" customHeight="1">
      <c r="A411" s="27" t="s">
        <v>96</v>
      </c>
      <c r="B411" s="14">
        <v>8435134824291</v>
      </c>
      <c r="C411" s="19" t="s">
        <v>97</v>
      </c>
      <c r="D411" s="16" t="s">
        <v>1364</v>
      </c>
      <c r="E411" s="16" t="s">
        <v>1364</v>
      </c>
      <c r="F411" s="16" t="s">
        <v>1364</v>
      </c>
      <c r="G411" s="21">
        <v>1</v>
      </c>
      <c r="H411" s="19" t="s">
        <v>45</v>
      </c>
      <c r="I411" s="17"/>
      <c r="J411" s="20"/>
      <c r="K411" s="28"/>
      <c r="L411" s="51">
        <v>21</v>
      </c>
    </row>
    <row r="412" spans="1:12" ht="12.75" customHeight="1">
      <c r="A412" s="27" t="s">
        <v>43</v>
      </c>
      <c r="B412" s="14">
        <v>8435134824758</v>
      </c>
      <c r="C412" s="19" t="s">
        <v>44</v>
      </c>
      <c r="D412" s="16" t="s">
        <v>1364</v>
      </c>
      <c r="E412" s="16" t="s">
        <v>1364</v>
      </c>
      <c r="F412" s="16" t="s">
        <v>1364</v>
      </c>
      <c r="G412" s="21">
        <v>1</v>
      </c>
      <c r="H412" s="19" t="s">
        <v>45</v>
      </c>
      <c r="I412" s="17"/>
      <c r="J412" s="20"/>
      <c r="K412" s="28"/>
      <c r="L412" s="51">
        <v>156</v>
      </c>
    </row>
    <row r="413" spans="1:12" ht="12.75" customHeight="1">
      <c r="A413" s="27" t="s">
        <v>788</v>
      </c>
      <c r="B413" s="14">
        <v>8435134824819</v>
      </c>
      <c r="C413" s="19" t="s">
        <v>789</v>
      </c>
      <c r="D413" s="16" t="s">
        <v>1364</v>
      </c>
      <c r="E413" s="16" t="s">
        <v>1364</v>
      </c>
      <c r="F413" s="16" t="s">
        <v>1364</v>
      </c>
      <c r="G413" s="21">
        <v>1</v>
      </c>
      <c r="H413" s="19" t="s">
        <v>883</v>
      </c>
      <c r="I413" s="17"/>
      <c r="J413" s="20"/>
      <c r="K413" s="28"/>
      <c r="L413" s="51">
        <v>555</v>
      </c>
    </row>
    <row r="414" spans="1:12" ht="12.75" customHeight="1">
      <c r="A414" s="27" t="s">
        <v>778</v>
      </c>
      <c r="B414" s="14">
        <v>8435134837185</v>
      </c>
      <c r="C414" s="19" t="s">
        <v>779</v>
      </c>
      <c r="D414" s="16" t="s">
        <v>1364</v>
      </c>
      <c r="E414" s="16" t="s">
        <v>1364</v>
      </c>
      <c r="F414" s="16" t="s">
        <v>1364</v>
      </c>
      <c r="G414" s="21">
        <v>1</v>
      </c>
      <c r="H414" s="19" t="s">
        <v>780</v>
      </c>
      <c r="I414" s="17"/>
      <c r="J414" s="20"/>
      <c r="K414" s="28"/>
      <c r="L414" s="51">
        <v>156</v>
      </c>
    </row>
    <row r="415" spans="1:12" ht="12.75" customHeight="1">
      <c r="A415" s="27" t="s">
        <v>1297</v>
      </c>
      <c r="B415" s="14">
        <v>8435134837567</v>
      </c>
      <c r="C415" s="19" t="s">
        <v>787</v>
      </c>
      <c r="D415" s="16" t="s">
        <v>1364</v>
      </c>
      <c r="E415" s="16" t="s">
        <v>1364</v>
      </c>
      <c r="F415" s="16" t="s">
        <v>1364</v>
      </c>
      <c r="G415" s="21">
        <v>1</v>
      </c>
      <c r="H415" s="19" t="s">
        <v>780</v>
      </c>
      <c r="I415" s="17"/>
      <c r="J415" s="20"/>
      <c r="K415" s="28"/>
      <c r="L415" s="51">
        <v>156</v>
      </c>
    </row>
    <row r="416" spans="1:12" ht="12.75" customHeight="1">
      <c r="A416" s="27" t="s">
        <v>1038</v>
      </c>
      <c r="B416" s="14">
        <v>8435134847665</v>
      </c>
      <c r="C416" s="19" t="s">
        <v>1040</v>
      </c>
      <c r="D416" s="16" t="s">
        <v>1364</v>
      </c>
      <c r="E416" s="16" t="s">
        <v>1364</v>
      </c>
      <c r="F416" s="16" t="s">
        <v>1364</v>
      </c>
      <c r="G416" s="21">
        <v>1</v>
      </c>
      <c r="H416" s="19" t="s">
        <v>172</v>
      </c>
      <c r="I416" s="17">
        <v>1</v>
      </c>
      <c r="J416" s="20">
        <f>100*220*500</f>
        <v>11000000</v>
      </c>
      <c r="K416" s="28" t="s">
        <v>117</v>
      </c>
      <c r="L416" s="51">
        <v>156</v>
      </c>
    </row>
    <row r="417" spans="1:12" ht="12.75" customHeight="1">
      <c r="A417" s="27" t="s">
        <v>1039</v>
      </c>
      <c r="B417" s="14">
        <v>8435134847672</v>
      </c>
      <c r="C417" s="19" t="s">
        <v>1041</v>
      </c>
      <c r="D417" s="16" t="s">
        <v>1364</v>
      </c>
      <c r="E417" s="16" t="s">
        <v>1364</v>
      </c>
      <c r="F417" s="16" t="s">
        <v>1364</v>
      </c>
      <c r="G417" s="21">
        <v>1</v>
      </c>
      <c r="H417" s="19" t="s">
        <v>172</v>
      </c>
      <c r="I417" s="17">
        <v>1</v>
      </c>
      <c r="J417" s="20">
        <f>100*220*500</f>
        <v>11000000</v>
      </c>
      <c r="K417" s="28" t="s">
        <v>117</v>
      </c>
      <c r="L417" s="51">
        <v>156</v>
      </c>
    </row>
    <row r="418" spans="1:12" ht="12.75" customHeight="1">
      <c r="A418" s="27" t="s">
        <v>1042</v>
      </c>
      <c r="B418" s="14">
        <v>8435134847689</v>
      </c>
      <c r="C418" s="19" t="s">
        <v>1043</v>
      </c>
      <c r="D418" s="16" t="s">
        <v>1364</v>
      </c>
      <c r="E418" s="16" t="s">
        <v>1364</v>
      </c>
      <c r="F418" s="16" t="s">
        <v>1364</v>
      </c>
      <c r="G418" s="21">
        <v>1</v>
      </c>
      <c r="H418" s="19" t="s">
        <v>172</v>
      </c>
      <c r="I418" s="17">
        <v>4</v>
      </c>
      <c r="J418" s="20"/>
      <c r="K418" s="28"/>
      <c r="L418" s="51">
        <v>151</v>
      </c>
    </row>
    <row r="419" spans="1:12" ht="12.75" customHeight="1">
      <c r="A419" s="27" t="s">
        <v>1044</v>
      </c>
      <c r="B419" s="14">
        <v>8435134847702</v>
      </c>
      <c r="C419" s="19" t="s">
        <v>1207</v>
      </c>
      <c r="D419" s="16" t="s">
        <v>1364</v>
      </c>
      <c r="E419" s="16" t="s">
        <v>1364</v>
      </c>
      <c r="F419" s="16" t="s">
        <v>1364</v>
      </c>
      <c r="G419" s="21">
        <v>1</v>
      </c>
      <c r="H419" s="19" t="s">
        <v>1245</v>
      </c>
      <c r="I419" s="17">
        <v>0.8</v>
      </c>
      <c r="J419" s="20"/>
      <c r="K419" s="28"/>
      <c r="L419" s="51">
        <v>180</v>
      </c>
    </row>
    <row r="420" spans="1:12" ht="12.75" customHeight="1">
      <c r="A420" s="27" t="s">
        <v>1089</v>
      </c>
      <c r="B420" s="14">
        <v>8435134848433</v>
      </c>
      <c r="C420" s="19" t="s">
        <v>1206</v>
      </c>
      <c r="D420" s="16" t="s">
        <v>1364</v>
      </c>
      <c r="E420" s="16" t="s">
        <v>1364</v>
      </c>
      <c r="F420" s="16" t="s">
        <v>1364</v>
      </c>
      <c r="G420" s="21">
        <v>1</v>
      </c>
      <c r="H420" s="19" t="s">
        <v>1245</v>
      </c>
      <c r="I420" s="17">
        <v>0.8</v>
      </c>
      <c r="J420" s="20"/>
      <c r="K420" s="28"/>
      <c r="L420" s="51">
        <v>145</v>
      </c>
    </row>
    <row r="421" spans="1:12" ht="12.75" customHeight="1">
      <c r="A421" s="27" t="s">
        <v>1090</v>
      </c>
      <c r="B421" s="14">
        <v>8435134848440</v>
      </c>
      <c r="C421" s="19" t="s">
        <v>1254</v>
      </c>
      <c r="D421" s="16" t="s">
        <v>1364</v>
      </c>
      <c r="E421" s="16" t="s">
        <v>1364</v>
      </c>
      <c r="F421" s="16" t="s">
        <v>1364</v>
      </c>
      <c r="G421" s="21">
        <v>1</v>
      </c>
      <c r="H421" s="19" t="s">
        <v>1245</v>
      </c>
      <c r="I421" s="17">
        <v>0.8</v>
      </c>
      <c r="J421" s="20"/>
      <c r="K421" s="28"/>
      <c r="L421" s="51">
        <v>209</v>
      </c>
    </row>
    <row r="422" spans="1:12" ht="12.75" customHeight="1">
      <c r="A422" s="27" t="s">
        <v>507</v>
      </c>
      <c r="B422" s="14">
        <v>8435134849058</v>
      </c>
      <c r="C422" s="19" t="s">
        <v>513</v>
      </c>
      <c r="D422" s="16" t="s">
        <v>1364</v>
      </c>
      <c r="E422" s="16" t="s">
        <v>1364</v>
      </c>
      <c r="F422" s="16" t="s">
        <v>1364</v>
      </c>
      <c r="G422" s="21">
        <v>1</v>
      </c>
      <c r="H422" s="19" t="s">
        <v>1245</v>
      </c>
      <c r="I422" s="17"/>
      <c r="J422" s="20"/>
      <c r="K422" s="28"/>
      <c r="L422" s="51">
        <v>156</v>
      </c>
    </row>
    <row r="423" spans="1:12" ht="12.75" customHeight="1">
      <c r="A423" s="27" t="s">
        <v>508</v>
      </c>
      <c r="B423" s="14">
        <v>8435134849065</v>
      </c>
      <c r="C423" s="19" t="s">
        <v>514</v>
      </c>
      <c r="D423" s="16" t="s">
        <v>1364</v>
      </c>
      <c r="E423" s="16" t="s">
        <v>1364</v>
      </c>
      <c r="F423" s="16" t="s">
        <v>1364</v>
      </c>
      <c r="G423" s="21">
        <v>1</v>
      </c>
      <c r="H423" s="19" t="s">
        <v>1245</v>
      </c>
      <c r="I423" s="17"/>
      <c r="J423" s="20"/>
      <c r="K423" s="28"/>
      <c r="L423" s="51">
        <v>185</v>
      </c>
    </row>
    <row r="424" spans="1:12" ht="12.75" customHeight="1">
      <c r="A424" s="27" t="s">
        <v>509</v>
      </c>
      <c r="B424" s="14">
        <v>8435134849072</v>
      </c>
      <c r="C424" s="19" t="s">
        <v>515</v>
      </c>
      <c r="D424" s="16" t="s">
        <v>1364</v>
      </c>
      <c r="E424" s="16" t="s">
        <v>1364</v>
      </c>
      <c r="F424" s="16" t="s">
        <v>1364</v>
      </c>
      <c r="G424" s="21">
        <v>1</v>
      </c>
      <c r="H424" s="19" t="s">
        <v>1245</v>
      </c>
      <c r="I424" s="17"/>
      <c r="J424" s="20"/>
      <c r="K424" s="28"/>
      <c r="L424" s="51">
        <v>162</v>
      </c>
    </row>
    <row r="425" spans="1:12" ht="12.75" customHeight="1">
      <c r="A425" s="27" t="s">
        <v>510</v>
      </c>
      <c r="B425" s="14">
        <v>8435134849089</v>
      </c>
      <c r="C425" s="19" t="s">
        <v>516</v>
      </c>
      <c r="D425" s="16" t="s">
        <v>1364</v>
      </c>
      <c r="E425" s="16" t="s">
        <v>1364</v>
      </c>
      <c r="F425" s="16" t="s">
        <v>1364</v>
      </c>
      <c r="G425" s="21">
        <v>1</v>
      </c>
      <c r="H425" s="19" t="s">
        <v>1245</v>
      </c>
      <c r="I425" s="17"/>
      <c r="J425" s="20"/>
      <c r="K425" s="28"/>
      <c r="L425" s="51">
        <v>198</v>
      </c>
    </row>
    <row r="426" spans="1:12" ht="12.75" customHeight="1">
      <c r="A426" s="27" t="s">
        <v>511</v>
      </c>
      <c r="B426" s="14">
        <v>8435134849096</v>
      </c>
      <c r="C426" s="19" t="s">
        <v>517</v>
      </c>
      <c r="D426" s="16" t="s">
        <v>1364</v>
      </c>
      <c r="E426" s="16" t="s">
        <v>1364</v>
      </c>
      <c r="F426" s="16" t="s">
        <v>1364</v>
      </c>
      <c r="G426" s="21">
        <v>1</v>
      </c>
      <c r="H426" s="19" t="s">
        <v>1245</v>
      </c>
      <c r="I426" s="17"/>
      <c r="J426" s="20"/>
      <c r="K426" s="28"/>
      <c r="L426" s="51">
        <v>167</v>
      </c>
    </row>
    <row r="427" spans="1:12" ht="12.75" customHeight="1">
      <c r="A427" s="27" t="s">
        <v>512</v>
      </c>
      <c r="B427" s="14">
        <v>8435134849102</v>
      </c>
      <c r="C427" s="19" t="s">
        <v>518</v>
      </c>
      <c r="D427" s="16" t="s">
        <v>1364</v>
      </c>
      <c r="E427" s="16" t="s">
        <v>1364</v>
      </c>
      <c r="F427" s="16" t="s">
        <v>1364</v>
      </c>
      <c r="G427" s="21">
        <v>1</v>
      </c>
      <c r="H427" s="19" t="s">
        <v>1245</v>
      </c>
      <c r="I427" s="17"/>
      <c r="J427" s="20"/>
      <c r="K427" s="28"/>
      <c r="L427" s="51">
        <v>204</v>
      </c>
    </row>
    <row r="428" spans="1:12" ht="12.75" customHeight="1">
      <c r="A428" s="27" t="s">
        <v>1432</v>
      </c>
      <c r="B428" s="14">
        <v>8435134850801</v>
      </c>
      <c r="C428" s="19" t="s">
        <v>1433</v>
      </c>
      <c r="D428" s="16" t="s">
        <v>1364</v>
      </c>
      <c r="E428" s="16" t="s">
        <v>1364</v>
      </c>
      <c r="F428" s="16" t="s">
        <v>1364</v>
      </c>
      <c r="G428" s="21">
        <v>1</v>
      </c>
      <c r="H428" s="19" t="s">
        <v>172</v>
      </c>
      <c r="I428" s="17">
        <v>1</v>
      </c>
      <c r="J428" s="20"/>
      <c r="K428" s="28"/>
      <c r="L428" s="51">
        <v>156</v>
      </c>
    </row>
    <row r="429" spans="1:12" ht="12.75" customHeight="1">
      <c r="A429" s="27" t="s">
        <v>1436</v>
      </c>
      <c r="B429" s="14">
        <v>8435134851174</v>
      </c>
      <c r="C429" s="19" t="s">
        <v>1437</v>
      </c>
      <c r="D429" s="16" t="s">
        <v>1364</v>
      </c>
      <c r="E429" s="16" t="s">
        <v>1364</v>
      </c>
      <c r="F429" s="16" t="s">
        <v>1364</v>
      </c>
      <c r="G429" s="21">
        <v>1</v>
      </c>
      <c r="H429" s="19" t="s">
        <v>780</v>
      </c>
      <c r="I429" s="17"/>
      <c r="J429" s="21"/>
      <c r="K429" s="21"/>
      <c r="L429" s="51">
        <v>154</v>
      </c>
    </row>
    <row r="430" spans="1:12" ht="12.75" customHeight="1">
      <c r="A430" s="27" t="s">
        <v>1438</v>
      </c>
      <c r="B430" s="14">
        <v>8435134851181</v>
      </c>
      <c r="C430" s="19" t="s">
        <v>1439</v>
      </c>
      <c r="D430" s="16" t="s">
        <v>1364</v>
      </c>
      <c r="E430" s="16" t="s">
        <v>1364</v>
      </c>
      <c r="F430" s="16" t="s">
        <v>1364</v>
      </c>
      <c r="G430" s="21">
        <v>1</v>
      </c>
      <c r="H430" s="19" t="s">
        <v>780</v>
      </c>
      <c r="I430" s="17"/>
      <c r="J430" s="21"/>
      <c r="K430" s="21"/>
      <c r="L430" s="51">
        <v>188</v>
      </c>
    </row>
    <row r="431" spans="1:12" ht="12.75" customHeight="1">
      <c r="A431" s="27" t="s">
        <v>1440</v>
      </c>
      <c r="B431" s="14">
        <v>8435134851198</v>
      </c>
      <c r="C431" s="19" t="s">
        <v>1441</v>
      </c>
      <c r="D431" s="16" t="s">
        <v>1364</v>
      </c>
      <c r="E431" s="16" t="s">
        <v>1364</v>
      </c>
      <c r="F431" s="16" t="s">
        <v>1364</v>
      </c>
      <c r="G431" s="21">
        <v>1</v>
      </c>
      <c r="H431" s="19" t="s">
        <v>780</v>
      </c>
      <c r="I431" s="17"/>
      <c r="J431" s="21"/>
      <c r="K431" s="21"/>
      <c r="L431" s="51">
        <v>218</v>
      </c>
    </row>
    <row r="432" spans="1:12" ht="12.75" customHeight="1">
      <c r="A432" s="27" t="s">
        <v>1560</v>
      </c>
      <c r="B432" s="32">
        <v>8435134851495</v>
      </c>
      <c r="C432" s="18" t="s">
        <v>1561</v>
      </c>
      <c r="D432" s="10" t="s">
        <v>1364</v>
      </c>
      <c r="E432" s="10" t="s">
        <v>1364</v>
      </c>
      <c r="F432" s="10" t="s">
        <v>1364</v>
      </c>
      <c r="G432" s="9">
        <v>1</v>
      </c>
      <c r="H432" s="8" t="s">
        <v>172</v>
      </c>
      <c r="I432" s="21"/>
      <c r="J432" s="21"/>
      <c r="K432" s="21"/>
      <c r="L432" s="51">
        <v>155</v>
      </c>
    </row>
    <row r="433" spans="1:12" ht="12.75" customHeight="1">
      <c r="A433" s="27" t="s">
        <v>1564</v>
      </c>
      <c r="B433" s="32">
        <v>8435134851631</v>
      </c>
      <c r="C433" s="18" t="s">
        <v>1566</v>
      </c>
      <c r="D433" s="10" t="s">
        <v>1364</v>
      </c>
      <c r="E433" s="10" t="s">
        <v>1364</v>
      </c>
      <c r="F433" s="10" t="s">
        <v>1364</v>
      </c>
      <c r="G433" s="9">
        <v>1</v>
      </c>
      <c r="H433" s="8" t="s">
        <v>172</v>
      </c>
      <c r="I433" s="21"/>
      <c r="J433" s="21"/>
      <c r="K433" s="21"/>
      <c r="L433" s="51">
        <v>390</v>
      </c>
    </row>
    <row r="434" spans="1:12" ht="12.75" customHeight="1">
      <c r="A434" s="27" t="s">
        <v>1548</v>
      </c>
      <c r="B434" s="32">
        <v>8435134851648</v>
      </c>
      <c r="C434" s="15" t="s">
        <v>1549</v>
      </c>
      <c r="D434" s="10" t="s">
        <v>1364</v>
      </c>
      <c r="E434" s="10" t="s">
        <v>1364</v>
      </c>
      <c r="F434" s="10" t="s">
        <v>1364</v>
      </c>
      <c r="G434" s="9">
        <v>1</v>
      </c>
      <c r="H434" s="8" t="s">
        <v>172</v>
      </c>
      <c r="I434" s="21">
        <v>0.5</v>
      </c>
      <c r="J434" s="21">
        <f>78*109*192</f>
        <v>1632384</v>
      </c>
      <c r="K434" s="21" t="s">
        <v>1555</v>
      </c>
      <c r="L434" s="51">
        <v>31</v>
      </c>
    </row>
    <row r="435" spans="1:12" ht="12.75" customHeight="1">
      <c r="A435" s="27" t="s">
        <v>1575</v>
      </c>
      <c r="B435" s="32">
        <v>8435134851945</v>
      </c>
      <c r="C435" s="18" t="s">
        <v>1565</v>
      </c>
      <c r="D435" s="10" t="s">
        <v>1364</v>
      </c>
      <c r="E435" s="10" t="s">
        <v>1364</v>
      </c>
      <c r="F435" s="10" t="s">
        <v>1364</v>
      </c>
      <c r="G435" s="9">
        <v>1</v>
      </c>
      <c r="H435" s="8" t="s">
        <v>172</v>
      </c>
      <c r="I435" s="21"/>
      <c r="J435" s="21"/>
      <c r="K435" s="21"/>
      <c r="L435" s="51">
        <v>366</v>
      </c>
    </row>
    <row r="436" spans="1:12" ht="12.75" customHeight="1">
      <c r="A436" s="27" t="s">
        <v>1603</v>
      </c>
      <c r="B436" s="18">
        <v>8435134852942</v>
      </c>
      <c r="C436" s="15" t="s">
        <v>1616</v>
      </c>
      <c r="D436" s="10" t="s">
        <v>1364</v>
      </c>
      <c r="E436" s="10" t="s">
        <v>1364</v>
      </c>
      <c r="F436" s="10" t="s">
        <v>1364</v>
      </c>
      <c r="G436" s="9">
        <v>1</v>
      </c>
      <c r="H436" s="19" t="s">
        <v>1630</v>
      </c>
      <c r="I436" s="10" t="s">
        <v>1364</v>
      </c>
      <c r="J436" s="10" t="s">
        <v>1364</v>
      </c>
      <c r="K436" s="10" t="s">
        <v>1364</v>
      </c>
      <c r="L436" s="51">
        <v>146</v>
      </c>
    </row>
    <row r="437" spans="1:12" ht="12.75" customHeight="1">
      <c r="A437" s="27" t="s">
        <v>1614</v>
      </c>
      <c r="B437" s="18">
        <v>8435134852959</v>
      </c>
      <c r="C437" s="15" t="s">
        <v>1617</v>
      </c>
      <c r="D437" s="10" t="s">
        <v>1364</v>
      </c>
      <c r="E437" s="10" t="s">
        <v>1364</v>
      </c>
      <c r="F437" s="10" t="s">
        <v>1364</v>
      </c>
      <c r="G437" s="9">
        <v>1</v>
      </c>
      <c r="H437" s="19" t="s">
        <v>1630</v>
      </c>
      <c r="I437" s="10" t="s">
        <v>1364</v>
      </c>
      <c r="J437" s="10" t="s">
        <v>1364</v>
      </c>
      <c r="K437" s="10" t="s">
        <v>1364</v>
      </c>
      <c r="L437" s="51">
        <v>180</v>
      </c>
    </row>
    <row r="438" spans="1:12" ht="12.75" customHeight="1">
      <c r="A438" s="27" t="s">
        <v>1615</v>
      </c>
      <c r="B438" s="18">
        <v>8435134852966</v>
      </c>
      <c r="C438" s="15" t="s">
        <v>1618</v>
      </c>
      <c r="D438" s="10" t="s">
        <v>1364</v>
      </c>
      <c r="E438" s="10" t="s">
        <v>1364</v>
      </c>
      <c r="F438" s="10" t="s">
        <v>1364</v>
      </c>
      <c r="G438" s="9">
        <v>1</v>
      </c>
      <c r="H438" s="19" t="s">
        <v>1630</v>
      </c>
      <c r="I438" s="10" t="s">
        <v>1364</v>
      </c>
      <c r="J438" s="10" t="s">
        <v>1364</v>
      </c>
      <c r="K438" s="10" t="s">
        <v>1364</v>
      </c>
      <c r="L438" s="51">
        <v>158</v>
      </c>
    </row>
    <row r="439" spans="1:12" ht="12.75" customHeight="1">
      <c r="A439" s="18" t="s">
        <v>1852</v>
      </c>
      <c r="B439" s="18">
        <v>8435134854311</v>
      </c>
      <c r="C439" s="18" t="s">
        <v>1853</v>
      </c>
      <c r="D439" s="35" t="s">
        <v>1364</v>
      </c>
      <c r="E439" s="35" t="s">
        <v>1364</v>
      </c>
      <c r="F439" s="35" t="s">
        <v>1364</v>
      </c>
      <c r="G439" s="21" t="s">
        <v>1850</v>
      </c>
      <c r="H439" s="18" t="s">
        <v>172</v>
      </c>
      <c r="I439" s="35" t="s">
        <v>1856</v>
      </c>
      <c r="J439" s="38">
        <f>(485*325*185)*0.01</f>
        <v>291606.25</v>
      </c>
      <c r="K439" s="35" t="s">
        <v>1857</v>
      </c>
      <c r="L439" s="51">
        <v>663</v>
      </c>
    </row>
    <row r="440" spans="1:12" ht="12.75" customHeight="1">
      <c r="A440" s="50" t="s">
        <v>1460</v>
      </c>
      <c r="B440" s="14">
        <v>8435134850856</v>
      </c>
      <c r="C440" s="19" t="s">
        <v>1461</v>
      </c>
      <c r="D440" s="16" t="s">
        <v>1364</v>
      </c>
      <c r="E440" s="16" t="s">
        <v>1364</v>
      </c>
      <c r="F440" s="16" t="s">
        <v>1364</v>
      </c>
      <c r="G440" s="21">
        <v>1</v>
      </c>
      <c r="H440" s="19" t="s">
        <v>752</v>
      </c>
      <c r="I440" s="17"/>
      <c r="J440" s="20"/>
      <c r="K440" s="21"/>
      <c r="L440" s="51">
        <v>105</v>
      </c>
    </row>
    <row r="441" spans="1:12" ht="12.75" customHeight="1">
      <c r="A441" s="50" t="s">
        <v>1462</v>
      </c>
      <c r="B441" s="14">
        <v>8435134850863</v>
      </c>
      <c r="C441" s="19" t="s">
        <v>1463</v>
      </c>
      <c r="D441" s="16" t="s">
        <v>1364</v>
      </c>
      <c r="E441" s="16" t="s">
        <v>1364</v>
      </c>
      <c r="F441" s="16" t="s">
        <v>1364</v>
      </c>
      <c r="G441" s="21">
        <v>1</v>
      </c>
      <c r="H441" s="19" t="s">
        <v>752</v>
      </c>
      <c r="I441" s="17"/>
      <c r="J441" s="20"/>
      <c r="K441" s="21"/>
      <c r="L441" s="51">
        <v>105</v>
      </c>
    </row>
    <row r="442" spans="1:12" ht="12.75" customHeight="1">
      <c r="A442" s="50" t="s">
        <v>1464</v>
      </c>
      <c r="B442" s="14">
        <v>8435134850870</v>
      </c>
      <c r="C442" s="19" t="s">
        <v>1465</v>
      </c>
      <c r="D442" s="16" t="s">
        <v>1364</v>
      </c>
      <c r="E442" s="16" t="s">
        <v>1364</v>
      </c>
      <c r="F442" s="16" t="s">
        <v>1364</v>
      </c>
      <c r="G442" s="21">
        <v>1</v>
      </c>
      <c r="H442" s="19" t="s">
        <v>752</v>
      </c>
      <c r="I442" s="17"/>
      <c r="J442" s="20"/>
      <c r="K442" s="21"/>
      <c r="L442" s="51">
        <v>120</v>
      </c>
    </row>
    <row r="443" spans="1:12" ht="12.75" customHeight="1">
      <c r="A443" s="27" t="s">
        <v>1330</v>
      </c>
      <c r="B443" s="14">
        <v>8435134832821</v>
      </c>
      <c r="C443" s="19" t="s">
        <v>549</v>
      </c>
      <c r="D443" s="16" t="s">
        <v>1364</v>
      </c>
      <c r="E443" s="16" t="s">
        <v>1364</v>
      </c>
      <c r="F443" s="16" t="s">
        <v>1364</v>
      </c>
      <c r="G443" s="21">
        <v>1</v>
      </c>
      <c r="H443" s="19" t="s">
        <v>172</v>
      </c>
      <c r="I443" s="17"/>
      <c r="J443" s="20"/>
      <c r="K443" s="28"/>
      <c r="L443" s="51">
        <v>1230</v>
      </c>
    </row>
    <row r="444" spans="1:12" ht="12.75" customHeight="1">
      <c r="A444" s="27" t="s">
        <v>1329</v>
      </c>
      <c r="B444" s="14">
        <v>8435134832838</v>
      </c>
      <c r="C444" s="19" t="s">
        <v>548</v>
      </c>
      <c r="D444" s="16" t="s">
        <v>1364</v>
      </c>
      <c r="E444" s="16" t="s">
        <v>1364</v>
      </c>
      <c r="F444" s="16" t="s">
        <v>1364</v>
      </c>
      <c r="G444" s="21">
        <v>1</v>
      </c>
      <c r="H444" s="19" t="s">
        <v>172</v>
      </c>
      <c r="I444" s="17"/>
      <c r="J444" s="20"/>
      <c r="K444" s="28"/>
      <c r="L444" s="51">
        <v>1484</v>
      </c>
    </row>
    <row r="445" spans="1:12" ht="12.75" customHeight="1">
      <c r="A445" s="27" t="s">
        <v>489</v>
      </c>
      <c r="B445" s="14">
        <v>8435134835433</v>
      </c>
      <c r="C445" s="19" t="s">
        <v>491</v>
      </c>
      <c r="D445" s="16" t="s">
        <v>1364</v>
      </c>
      <c r="E445" s="16" t="s">
        <v>1364</v>
      </c>
      <c r="F445" s="16" t="s">
        <v>1364</v>
      </c>
      <c r="G445" s="21">
        <v>1</v>
      </c>
      <c r="H445" s="19" t="s">
        <v>1572</v>
      </c>
      <c r="I445" s="17"/>
      <c r="J445" s="20"/>
      <c r="K445" s="28"/>
      <c r="L445" s="51">
        <v>78</v>
      </c>
    </row>
    <row r="446" spans="1:12" ht="12.75" customHeight="1">
      <c r="A446" s="27" t="s">
        <v>1280</v>
      </c>
      <c r="B446" s="14">
        <v>8435134837307</v>
      </c>
      <c r="C446" s="19" t="s">
        <v>1281</v>
      </c>
      <c r="D446" s="16" t="s">
        <v>1364</v>
      </c>
      <c r="E446" s="16" t="s">
        <v>1364</v>
      </c>
      <c r="F446" s="16" t="s">
        <v>1364</v>
      </c>
      <c r="G446" s="21">
        <v>1</v>
      </c>
      <c r="H446" s="19" t="s">
        <v>1572</v>
      </c>
      <c r="I446" s="17"/>
      <c r="J446" s="20">
        <f>550*375*250</f>
        <v>51562500</v>
      </c>
      <c r="K446" s="28" t="s">
        <v>365</v>
      </c>
      <c r="L446" s="51">
        <v>563</v>
      </c>
    </row>
    <row r="447" spans="1:12" ht="12.75" customHeight="1">
      <c r="A447" s="27" t="s">
        <v>1282</v>
      </c>
      <c r="B447" s="14">
        <v>8435134837314</v>
      </c>
      <c r="C447" s="19" t="s">
        <v>1283</v>
      </c>
      <c r="D447" s="16" t="s">
        <v>1364</v>
      </c>
      <c r="E447" s="16" t="s">
        <v>1364</v>
      </c>
      <c r="F447" s="16" t="s">
        <v>1364</v>
      </c>
      <c r="G447" s="21">
        <v>1</v>
      </c>
      <c r="H447" s="19" t="s">
        <v>1572</v>
      </c>
      <c r="I447" s="17"/>
      <c r="J447" s="20">
        <f>625*550*250</f>
        <v>85937500</v>
      </c>
      <c r="K447" s="28" t="s">
        <v>366</v>
      </c>
      <c r="L447" s="51">
        <v>770</v>
      </c>
    </row>
    <row r="448" spans="1:12" ht="12.75" customHeight="1">
      <c r="A448" s="27" t="s">
        <v>1390</v>
      </c>
      <c r="B448" s="18">
        <v>8435134837420</v>
      </c>
      <c r="C448" s="18" t="s">
        <v>1114</v>
      </c>
      <c r="D448" s="10" t="s">
        <v>1364</v>
      </c>
      <c r="E448" s="10" t="s">
        <v>1364</v>
      </c>
      <c r="F448" s="10" t="s">
        <v>1364</v>
      </c>
      <c r="G448" s="9">
        <v>1</v>
      </c>
      <c r="H448" s="8" t="s">
        <v>172</v>
      </c>
      <c r="I448" s="21"/>
      <c r="J448" s="21"/>
      <c r="K448" s="21"/>
      <c r="L448" s="51">
        <v>82</v>
      </c>
    </row>
    <row r="449" spans="1:215" ht="12.75" customHeight="1">
      <c r="A449" s="27" t="s">
        <v>1391</v>
      </c>
      <c r="B449" s="18">
        <v>8435134837444</v>
      </c>
      <c r="C449" s="18" t="s">
        <v>1592</v>
      </c>
      <c r="D449" s="10" t="s">
        <v>1364</v>
      </c>
      <c r="E449" s="10" t="s">
        <v>1364</v>
      </c>
      <c r="F449" s="10" t="s">
        <v>1364</v>
      </c>
      <c r="G449" s="9">
        <v>1</v>
      </c>
      <c r="H449" s="8" t="s">
        <v>172</v>
      </c>
      <c r="I449" s="21"/>
      <c r="J449" s="21"/>
      <c r="K449" s="21"/>
      <c r="L449" s="51">
        <v>86</v>
      </c>
    </row>
    <row r="450" spans="1:215" ht="12.75" customHeight="1">
      <c r="A450" s="27" t="s">
        <v>27</v>
      </c>
      <c r="B450" s="14">
        <v>8435134837505</v>
      </c>
      <c r="C450" s="19" t="s">
        <v>29</v>
      </c>
      <c r="D450" s="16" t="s">
        <v>1364</v>
      </c>
      <c r="E450" s="16" t="s">
        <v>1364</v>
      </c>
      <c r="F450" s="16" t="s">
        <v>1364</v>
      </c>
      <c r="G450" s="21">
        <v>1</v>
      </c>
      <c r="H450" s="19" t="s">
        <v>1572</v>
      </c>
      <c r="I450" s="17"/>
      <c r="J450" s="20"/>
      <c r="K450" s="28"/>
      <c r="L450" s="51">
        <v>182</v>
      </c>
    </row>
    <row r="451" spans="1:215" ht="12.75" customHeight="1">
      <c r="A451" s="27" t="s">
        <v>28</v>
      </c>
      <c r="B451" s="14">
        <v>8435134837512</v>
      </c>
      <c r="C451" s="19" t="s">
        <v>1846</v>
      </c>
      <c r="D451" s="16" t="s">
        <v>1364</v>
      </c>
      <c r="E451" s="16" t="s">
        <v>1364</v>
      </c>
      <c r="F451" s="16" t="s">
        <v>1364</v>
      </c>
      <c r="G451" s="21">
        <v>1</v>
      </c>
      <c r="H451" s="19" t="s">
        <v>1572</v>
      </c>
      <c r="I451" s="17"/>
      <c r="J451" s="20"/>
      <c r="K451" s="28"/>
      <c r="L451" s="51">
        <v>192</v>
      </c>
    </row>
    <row r="452" spans="1:215" ht="12.75" customHeight="1">
      <c r="A452" s="27" t="s">
        <v>1292</v>
      </c>
      <c r="B452" s="14">
        <v>8435134837918</v>
      </c>
      <c r="C452" s="19" t="s">
        <v>1294</v>
      </c>
      <c r="D452" s="16" t="s">
        <v>1364</v>
      </c>
      <c r="E452" s="16" t="s">
        <v>1364</v>
      </c>
      <c r="F452" s="16" t="s">
        <v>1364</v>
      </c>
      <c r="G452" s="21">
        <v>1</v>
      </c>
      <c r="H452" s="19" t="s">
        <v>1412</v>
      </c>
      <c r="I452" s="17"/>
      <c r="J452" s="20"/>
      <c r="K452" s="28"/>
      <c r="L452" s="51">
        <v>106</v>
      </c>
    </row>
    <row r="453" spans="1:215" ht="12.75" customHeight="1">
      <c r="A453" s="27" t="s">
        <v>1293</v>
      </c>
      <c r="B453" s="14">
        <v>8435134837925</v>
      </c>
      <c r="C453" s="19" t="s">
        <v>1295</v>
      </c>
      <c r="D453" s="16" t="s">
        <v>1364</v>
      </c>
      <c r="E453" s="16" t="s">
        <v>1364</v>
      </c>
      <c r="F453" s="16" t="s">
        <v>1364</v>
      </c>
      <c r="G453" s="21">
        <v>1</v>
      </c>
      <c r="H453" s="19" t="s">
        <v>1412</v>
      </c>
      <c r="I453" s="17"/>
      <c r="J453" s="20"/>
      <c r="K453" s="28"/>
      <c r="L453" s="51">
        <v>153</v>
      </c>
    </row>
    <row r="454" spans="1:215" ht="12.75" customHeight="1">
      <c r="A454" s="27" t="s">
        <v>494</v>
      </c>
      <c r="B454" s="14">
        <v>8435134844435</v>
      </c>
      <c r="C454" s="19" t="s">
        <v>495</v>
      </c>
      <c r="D454" s="16" t="s">
        <v>1364</v>
      </c>
      <c r="E454" s="16" t="s">
        <v>1364</v>
      </c>
      <c r="F454" s="16" t="s">
        <v>1364</v>
      </c>
      <c r="G454" s="21">
        <v>1</v>
      </c>
      <c r="H454" s="19" t="s">
        <v>1572</v>
      </c>
      <c r="I454" s="17"/>
      <c r="J454" s="20"/>
      <c r="K454" s="28"/>
      <c r="L454" s="51">
        <v>41</v>
      </c>
    </row>
    <row r="455" spans="1:215" ht="12.75" customHeight="1">
      <c r="A455" s="27" t="s">
        <v>1348</v>
      </c>
      <c r="B455" s="14">
        <v>8435134839127</v>
      </c>
      <c r="C455" s="19" t="s">
        <v>1284</v>
      </c>
      <c r="D455" s="16" t="s">
        <v>1364</v>
      </c>
      <c r="E455" s="16" t="s">
        <v>1364</v>
      </c>
      <c r="F455" s="16" t="s">
        <v>1364</v>
      </c>
      <c r="G455" s="21">
        <v>1</v>
      </c>
      <c r="H455" s="19" t="s">
        <v>1572</v>
      </c>
      <c r="I455" s="17"/>
      <c r="J455" s="20">
        <f>550*375*250</f>
        <v>51562500</v>
      </c>
      <c r="K455" s="28" t="s">
        <v>365</v>
      </c>
      <c r="L455" s="51">
        <v>864</v>
      </c>
    </row>
    <row r="456" spans="1:215" ht="12.75" customHeight="1">
      <c r="A456" s="27" t="s">
        <v>1349</v>
      </c>
      <c r="B456" s="14">
        <v>8435134839134</v>
      </c>
      <c r="C456" s="19" t="s">
        <v>1286</v>
      </c>
      <c r="D456" s="16" t="s">
        <v>1364</v>
      </c>
      <c r="E456" s="16" t="s">
        <v>1364</v>
      </c>
      <c r="F456" s="16" t="s">
        <v>1364</v>
      </c>
      <c r="G456" s="21">
        <v>1</v>
      </c>
      <c r="H456" s="19" t="s">
        <v>1572</v>
      </c>
      <c r="I456" s="17"/>
      <c r="J456" s="20">
        <f>625*550*250</f>
        <v>85937500</v>
      </c>
      <c r="K456" s="28" t="s">
        <v>366</v>
      </c>
      <c r="L456" s="51">
        <v>1150</v>
      </c>
    </row>
    <row r="457" spans="1:215" ht="12.75" customHeight="1">
      <c r="A457" s="27" t="s">
        <v>1350</v>
      </c>
      <c r="B457" s="14">
        <v>8435134839745</v>
      </c>
      <c r="C457" s="19" t="s">
        <v>1352</v>
      </c>
      <c r="D457" s="16" t="s">
        <v>1364</v>
      </c>
      <c r="E457" s="16" t="s">
        <v>1364</v>
      </c>
      <c r="F457" s="16" t="s">
        <v>1364</v>
      </c>
      <c r="G457" s="21">
        <v>1</v>
      </c>
      <c r="H457" s="19" t="s">
        <v>1572</v>
      </c>
      <c r="I457" s="17"/>
      <c r="J457" s="20">
        <f>680*580*350</f>
        <v>138040000</v>
      </c>
      <c r="K457" s="28" t="s">
        <v>367</v>
      </c>
      <c r="L457" s="51">
        <v>1510</v>
      </c>
    </row>
    <row r="458" spans="1:215" ht="12.75" customHeight="1">
      <c r="A458" s="27" t="s">
        <v>1351</v>
      </c>
      <c r="B458" s="14">
        <v>8435134839752</v>
      </c>
      <c r="C458" s="19" t="s">
        <v>1285</v>
      </c>
      <c r="D458" s="16" t="s">
        <v>1364</v>
      </c>
      <c r="E458" s="16" t="s">
        <v>1364</v>
      </c>
      <c r="F458" s="16" t="s">
        <v>1364</v>
      </c>
      <c r="G458" s="21">
        <v>1</v>
      </c>
      <c r="H458" s="19" t="s">
        <v>1572</v>
      </c>
      <c r="I458" s="17"/>
      <c r="J458" s="20">
        <f>700*680*350</f>
        <v>166600000</v>
      </c>
      <c r="K458" s="28" t="s">
        <v>368</v>
      </c>
      <c r="L458" s="51">
        <v>1585</v>
      </c>
    </row>
    <row r="459" spans="1:215" ht="12.75" customHeight="1">
      <c r="A459" s="27" t="s">
        <v>1314</v>
      </c>
      <c r="B459" s="14">
        <v>8435134839813</v>
      </c>
      <c r="C459" s="19" t="s">
        <v>546</v>
      </c>
      <c r="D459" s="16" t="s">
        <v>1364</v>
      </c>
      <c r="E459" s="16" t="s">
        <v>1364</v>
      </c>
      <c r="F459" s="16" t="s">
        <v>1364</v>
      </c>
      <c r="G459" s="21">
        <v>1</v>
      </c>
      <c r="H459" s="19" t="s">
        <v>1572</v>
      </c>
      <c r="I459" s="17"/>
      <c r="J459" s="20"/>
      <c r="K459" s="28"/>
      <c r="L459" s="51">
        <v>1401</v>
      </c>
    </row>
    <row r="460" spans="1:215" ht="12.75" customHeight="1">
      <c r="A460" s="27" t="s">
        <v>30</v>
      </c>
      <c r="B460" s="14">
        <v>8435134843209</v>
      </c>
      <c r="C460" s="19" t="s">
        <v>31</v>
      </c>
      <c r="D460" s="16" t="s">
        <v>1364</v>
      </c>
      <c r="E460" s="16" t="s">
        <v>1364</v>
      </c>
      <c r="F460" s="16" t="s">
        <v>1364</v>
      </c>
      <c r="G460" s="21">
        <v>1</v>
      </c>
      <c r="H460" s="19" t="s">
        <v>1572</v>
      </c>
      <c r="I460" s="17"/>
      <c r="J460" s="20"/>
      <c r="K460" s="28"/>
      <c r="L460" s="51">
        <v>321</v>
      </c>
    </row>
    <row r="461" spans="1:215" ht="12.75" customHeight="1">
      <c r="A461" s="27" t="s">
        <v>360</v>
      </c>
      <c r="B461" s="14">
        <v>8435134844572</v>
      </c>
      <c r="C461" s="19" t="s">
        <v>361</v>
      </c>
      <c r="D461" s="16" t="s">
        <v>1364</v>
      </c>
      <c r="E461" s="16" t="s">
        <v>1364</v>
      </c>
      <c r="F461" s="16" t="s">
        <v>1364</v>
      </c>
      <c r="G461" s="21">
        <v>1</v>
      </c>
      <c r="H461" s="19" t="s">
        <v>1572</v>
      </c>
      <c r="I461" s="17">
        <v>27</v>
      </c>
      <c r="J461" s="20"/>
      <c r="K461" s="28"/>
      <c r="L461" s="51">
        <v>1175</v>
      </c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  <c r="AA461" s="7"/>
      <c r="AB461" s="7"/>
      <c r="AC461" s="7"/>
      <c r="AD461" s="7"/>
      <c r="AE461" s="7"/>
      <c r="AF461" s="7"/>
      <c r="AG461" s="7"/>
      <c r="AH461" s="7"/>
      <c r="AI461" s="7"/>
      <c r="AJ461" s="7"/>
      <c r="AK461" s="7"/>
      <c r="AL461" s="7"/>
      <c r="AM461" s="7"/>
      <c r="AN461" s="7"/>
      <c r="AO461" s="7"/>
      <c r="AP461" s="7"/>
      <c r="AQ461" s="7"/>
      <c r="AR461" s="7"/>
      <c r="AS461" s="7"/>
      <c r="AT461" s="7"/>
      <c r="AU461" s="7"/>
      <c r="AV461" s="7"/>
      <c r="AW461" s="7"/>
      <c r="AX461" s="7"/>
      <c r="AY461" s="7"/>
      <c r="AZ461" s="7"/>
      <c r="BA461" s="7"/>
      <c r="BB461" s="7"/>
      <c r="BC461" s="7"/>
      <c r="BD461" s="7"/>
      <c r="BE461" s="7"/>
      <c r="BF461" s="7"/>
      <c r="BG461" s="7"/>
      <c r="BH461" s="7"/>
      <c r="BI461" s="7"/>
      <c r="BJ461" s="7"/>
      <c r="BK461" s="7"/>
      <c r="BL461" s="7"/>
      <c r="BM461" s="7"/>
      <c r="BN461" s="7"/>
      <c r="BO461" s="7"/>
      <c r="BP461" s="7"/>
      <c r="BQ461" s="7"/>
      <c r="BR461" s="7"/>
      <c r="BS461" s="7"/>
      <c r="BT461" s="7"/>
      <c r="BU461" s="7"/>
      <c r="BV461" s="7"/>
      <c r="BW461" s="7"/>
      <c r="BX461" s="7"/>
      <c r="BY461" s="7"/>
      <c r="BZ461" s="7"/>
      <c r="CA461" s="7"/>
      <c r="CB461" s="7"/>
      <c r="CC461" s="7"/>
      <c r="CD461" s="7"/>
      <c r="CE461" s="7"/>
      <c r="CF461" s="7"/>
      <c r="CG461" s="7"/>
      <c r="CH461" s="7"/>
      <c r="CI461" s="7"/>
      <c r="CJ461" s="7"/>
      <c r="CK461" s="7"/>
      <c r="CL461" s="7"/>
      <c r="CM461" s="7"/>
      <c r="CN461" s="7"/>
      <c r="CO461" s="7"/>
      <c r="CP461" s="7"/>
      <c r="CQ461" s="7"/>
      <c r="CR461" s="7"/>
      <c r="CS461" s="7"/>
      <c r="CT461" s="7"/>
      <c r="CU461" s="7"/>
      <c r="CV461" s="7"/>
      <c r="CW461" s="7"/>
      <c r="CX461" s="7"/>
      <c r="CY461" s="7"/>
      <c r="CZ461" s="7"/>
      <c r="DA461" s="7"/>
      <c r="DB461" s="7"/>
      <c r="DC461" s="7"/>
      <c r="DD461" s="7"/>
      <c r="DE461" s="7"/>
      <c r="DF461" s="7"/>
      <c r="DG461" s="7"/>
      <c r="DH461" s="7"/>
      <c r="DI461" s="7"/>
      <c r="DJ461" s="7"/>
      <c r="DK461" s="7"/>
      <c r="DL461" s="7"/>
      <c r="DM461" s="7"/>
      <c r="DN461" s="7"/>
      <c r="DO461" s="7"/>
      <c r="DP461" s="7"/>
      <c r="DQ461" s="7"/>
      <c r="DR461" s="7"/>
      <c r="DS461" s="7"/>
      <c r="DT461" s="7"/>
      <c r="DU461" s="7"/>
      <c r="DV461" s="7"/>
      <c r="DW461" s="7"/>
      <c r="DX461" s="7"/>
      <c r="DY461" s="7"/>
      <c r="DZ461" s="7"/>
      <c r="EA461" s="7"/>
      <c r="EB461" s="7"/>
      <c r="EC461" s="7"/>
      <c r="ED461" s="7"/>
      <c r="EE461" s="7"/>
      <c r="EF461" s="7"/>
      <c r="EG461" s="7"/>
      <c r="EH461" s="7"/>
      <c r="EI461" s="7"/>
      <c r="EJ461" s="7"/>
      <c r="EK461" s="7"/>
      <c r="EL461" s="7"/>
      <c r="EM461" s="7"/>
      <c r="EN461" s="7"/>
      <c r="EO461" s="7"/>
      <c r="EP461" s="7"/>
      <c r="EQ461" s="7"/>
      <c r="ER461" s="7"/>
      <c r="ES461" s="7"/>
      <c r="ET461" s="7"/>
      <c r="EU461" s="7"/>
      <c r="EV461" s="7"/>
      <c r="EW461" s="7"/>
      <c r="EX461" s="7"/>
      <c r="EY461" s="7"/>
      <c r="EZ461" s="7"/>
      <c r="FA461" s="7"/>
      <c r="FB461" s="7"/>
      <c r="FC461" s="7"/>
      <c r="FD461" s="7"/>
      <c r="FE461" s="7"/>
      <c r="FF461" s="7"/>
      <c r="FG461" s="7"/>
      <c r="FH461" s="7"/>
      <c r="FI461" s="7"/>
      <c r="FJ461" s="7"/>
      <c r="FK461" s="7"/>
      <c r="FL461" s="7"/>
      <c r="FM461" s="7"/>
      <c r="FN461" s="7"/>
      <c r="FO461" s="7"/>
      <c r="FP461" s="7"/>
      <c r="FQ461" s="7"/>
      <c r="FR461" s="7"/>
      <c r="FS461" s="7"/>
      <c r="FT461" s="7"/>
      <c r="FU461" s="7"/>
      <c r="FV461" s="7"/>
      <c r="FW461" s="7"/>
      <c r="FX461" s="7"/>
      <c r="FY461" s="7"/>
      <c r="FZ461" s="7"/>
      <c r="GA461" s="7"/>
      <c r="GB461" s="7"/>
      <c r="GC461" s="7"/>
      <c r="GD461" s="7"/>
      <c r="GE461" s="7"/>
      <c r="GF461" s="7"/>
      <c r="GG461" s="7"/>
      <c r="GH461" s="7"/>
      <c r="GI461" s="7"/>
      <c r="GJ461" s="7"/>
      <c r="GK461" s="7"/>
      <c r="GL461" s="7"/>
      <c r="GM461" s="7"/>
      <c r="GN461" s="7"/>
      <c r="GO461" s="7"/>
      <c r="GP461" s="7"/>
      <c r="GQ461" s="7"/>
      <c r="GR461" s="7"/>
      <c r="GS461" s="7"/>
      <c r="GT461" s="7"/>
      <c r="GU461" s="7"/>
      <c r="GV461" s="7"/>
      <c r="GW461" s="7"/>
      <c r="GX461" s="7"/>
      <c r="GY461" s="7"/>
      <c r="GZ461" s="7"/>
      <c r="HA461" s="7"/>
      <c r="HB461" s="7"/>
      <c r="HC461" s="7"/>
      <c r="HD461" s="7"/>
      <c r="HE461" s="7"/>
      <c r="HF461" s="7"/>
      <c r="HG461" s="7"/>
    </row>
    <row r="462" spans="1:215" ht="12.75" customHeight="1">
      <c r="A462" s="27" t="s">
        <v>64</v>
      </c>
      <c r="B462" s="14">
        <v>8435134845814</v>
      </c>
      <c r="C462" s="19" t="s">
        <v>67</v>
      </c>
      <c r="D462" s="16" t="s">
        <v>1364</v>
      </c>
      <c r="E462" s="16" t="s">
        <v>1364</v>
      </c>
      <c r="F462" s="16" t="s">
        <v>1364</v>
      </c>
      <c r="G462" s="21">
        <v>1</v>
      </c>
      <c r="H462" s="19" t="s">
        <v>1572</v>
      </c>
      <c r="I462" s="17"/>
      <c r="J462" s="20"/>
      <c r="K462" s="28"/>
      <c r="L462" s="51">
        <v>1425</v>
      </c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  <c r="AA462" s="7"/>
      <c r="AB462" s="7"/>
      <c r="AC462" s="7"/>
      <c r="AD462" s="7"/>
      <c r="AE462" s="7"/>
      <c r="AF462" s="7"/>
      <c r="AG462" s="7"/>
      <c r="AH462" s="7"/>
      <c r="AI462" s="7"/>
      <c r="AJ462" s="7"/>
      <c r="AK462" s="7"/>
      <c r="AL462" s="7"/>
      <c r="AM462" s="7"/>
      <c r="AN462" s="7"/>
      <c r="AO462" s="7"/>
      <c r="AP462" s="7"/>
      <c r="AQ462" s="7"/>
      <c r="AR462" s="7"/>
      <c r="AS462" s="7"/>
      <c r="AT462" s="7"/>
      <c r="AU462" s="7"/>
      <c r="AV462" s="7"/>
      <c r="AW462" s="7"/>
      <c r="AX462" s="7"/>
      <c r="AY462" s="7"/>
      <c r="AZ462" s="7"/>
      <c r="BA462" s="7"/>
      <c r="BB462" s="7"/>
      <c r="BC462" s="7"/>
      <c r="BD462" s="7"/>
      <c r="BE462" s="7"/>
      <c r="BF462" s="7"/>
      <c r="BG462" s="7"/>
      <c r="BH462" s="7"/>
      <c r="BI462" s="7"/>
      <c r="BJ462" s="7"/>
      <c r="BK462" s="7"/>
      <c r="BL462" s="7"/>
      <c r="BM462" s="7"/>
      <c r="BN462" s="7"/>
      <c r="BO462" s="7"/>
      <c r="BP462" s="7"/>
      <c r="BQ462" s="7"/>
      <c r="BR462" s="7"/>
      <c r="BS462" s="7"/>
      <c r="BT462" s="7"/>
      <c r="BU462" s="7"/>
      <c r="BV462" s="7"/>
      <c r="BW462" s="7"/>
      <c r="BX462" s="7"/>
      <c r="BY462" s="7"/>
      <c r="BZ462" s="7"/>
      <c r="CA462" s="7"/>
      <c r="CB462" s="7"/>
      <c r="CC462" s="7"/>
      <c r="CD462" s="7"/>
      <c r="CE462" s="7"/>
      <c r="CF462" s="7"/>
      <c r="CG462" s="7"/>
      <c r="CH462" s="7"/>
      <c r="CI462" s="7"/>
      <c r="CJ462" s="7"/>
      <c r="CK462" s="7"/>
      <c r="CL462" s="7"/>
      <c r="CM462" s="7"/>
      <c r="CN462" s="7"/>
      <c r="CO462" s="7"/>
      <c r="CP462" s="7"/>
      <c r="CQ462" s="7"/>
      <c r="CR462" s="7"/>
      <c r="CS462" s="7"/>
      <c r="CT462" s="7"/>
      <c r="CU462" s="7"/>
      <c r="CV462" s="7"/>
      <c r="CW462" s="7"/>
      <c r="CX462" s="7"/>
      <c r="CY462" s="7"/>
      <c r="CZ462" s="7"/>
      <c r="DA462" s="7"/>
      <c r="DB462" s="7"/>
      <c r="DC462" s="7"/>
      <c r="DD462" s="7"/>
      <c r="DE462" s="7"/>
      <c r="DF462" s="7"/>
      <c r="DG462" s="7"/>
      <c r="DH462" s="7"/>
      <c r="DI462" s="7"/>
      <c r="DJ462" s="7"/>
      <c r="DK462" s="7"/>
      <c r="DL462" s="7"/>
      <c r="DM462" s="7"/>
      <c r="DN462" s="7"/>
      <c r="DO462" s="7"/>
      <c r="DP462" s="7"/>
      <c r="DQ462" s="7"/>
      <c r="DR462" s="7"/>
      <c r="DS462" s="7"/>
      <c r="DT462" s="7"/>
      <c r="DU462" s="7"/>
      <c r="DV462" s="7"/>
      <c r="DW462" s="7"/>
      <c r="DX462" s="7"/>
      <c r="DY462" s="7"/>
      <c r="DZ462" s="7"/>
      <c r="EA462" s="7"/>
      <c r="EB462" s="7"/>
      <c r="EC462" s="7"/>
      <c r="ED462" s="7"/>
      <c r="EE462" s="7"/>
      <c r="EF462" s="7"/>
      <c r="EG462" s="7"/>
      <c r="EH462" s="7"/>
      <c r="EI462" s="7"/>
      <c r="EJ462" s="7"/>
      <c r="EK462" s="7"/>
      <c r="EL462" s="7"/>
      <c r="EM462" s="7"/>
      <c r="EN462" s="7"/>
      <c r="EO462" s="7"/>
      <c r="EP462" s="7"/>
      <c r="EQ462" s="7"/>
      <c r="ER462" s="7"/>
      <c r="ES462" s="7"/>
      <c r="ET462" s="7"/>
      <c r="EU462" s="7"/>
      <c r="EV462" s="7"/>
      <c r="EW462" s="7"/>
      <c r="EX462" s="7"/>
      <c r="EY462" s="7"/>
      <c r="EZ462" s="7"/>
      <c r="FA462" s="7"/>
      <c r="FB462" s="7"/>
      <c r="FC462" s="7"/>
      <c r="FD462" s="7"/>
      <c r="FE462" s="7"/>
      <c r="FF462" s="7"/>
      <c r="FG462" s="7"/>
      <c r="FH462" s="7"/>
      <c r="FI462" s="7"/>
      <c r="FJ462" s="7"/>
      <c r="FK462" s="7"/>
      <c r="FL462" s="7"/>
      <c r="FM462" s="7"/>
      <c r="FN462" s="7"/>
      <c r="FO462" s="7"/>
      <c r="FP462" s="7"/>
      <c r="FQ462" s="7"/>
      <c r="FR462" s="7"/>
      <c r="FS462" s="7"/>
      <c r="FT462" s="7"/>
      <c r="FU462" s="7"/>
      <c r="FV462" s="7"/>
      <c r="FW462" s="7"/>
      <c r="FX462" s="7"/>
      <c r="FY462" s="7"/>
      <c r="FZ462" s="7"/>
      <c r="GA462" s="7"/>
      <c r="GB462" s="7"/>
      <c r="GC462" s="7"/>
      <c r="GD462" s="7"/>
      <c r="GE462" s="7"/>
      <c r="GF462" s="7"/>
      <c r="GG462" s="7"/>
      <c r="GH462" s="7"/>
      <c r="GI462" s="7"/>
      <c r="GJ462" s="7"/>
      <c r="GK462" s="7"/>
      <c r="GL462" s="7"/>
      <c r="GM462" s="7"/>
      <c r="GN462" s="7"/>
      <c r="GO462" s="7"/>
      <c r="GP462" s="7"/>
      <c r="GQ462" s="7"/>
      <c r="GR462" s="7"/>
      <c r="GS462" s="7"/>
      <c r="GT462" s="7"/>
      <c r="GU462" s="7"/>
      <c r="GV462" s="7"/>
      <c r="GW462" s="7"/>
      <c r="GX462" s="7"/>
      <c r="GY462" s="7"/>
      <c r="GZ462" s="7"/>
      <c r="HA462" s="7"/>
      <c r="HB462" s="7"/>
      <c r="HC462" s="7"/>
      <c r="HD462" s="7"/>
      <c r="HE462" s="7"/>
      <c r="HF462" s="7"/>
      <c r="HG462" s="7"/>
    </row>
    <row r="463" spans="1:215" ht="12.75" customHeight="1">
      <c r="A463" s="27" t="s">
        <v>65</v>
      </c>
      <c r="B463" s="14">
        <v>8435134845821</v>
      </c>
      <c r="C463" s="19" t="s">
        <v>68</v>
      </c>
      <c r="D463" s="16" t="s">
        <v>1364</v>
      </c>
      <c r="E463" s="16" t="s">
        <v>1364</v>
      </c>
      <c r="F463" s="16" t="s">
        <v>1364</v>
      </c>
      <c r="G463" s="21">
        <v>1</v>
      </c>
      <c r="H463" s="19" t="s">
        <v>1572</v>
      </c>
      <c r="I463" s="17"/>
      <c r="J463" s="20"/>
      <c r="K463" s="28"/>
      <c r="L463" s="51">
        <v>202</v>
      </c>
    </row>
    <row r="464" spans="1:215" ht="12.75" customHeight="1">
      <c r="A464" s="27" t="s">
        <v>66</v>
      </c>
      <c r="B464" s="14">
        <v>8435134845838</v>
      </c>
      <c r="C464" s="19" t="s">
        <v>69</v>
      </c>
      <c r="D464" s="16" t="s">
        <v>1364</v>
      </c>
      <c r="E464" s="16" t="s">
        <v>1364</v>
      </c>
      <c r="F464" s="16" t="s">
        <v>1364</v>
      </c>
      <c r="G464" s="21">
        <v>1</v>
      </c>
      <c r="H464" s="19" t="s">
        <v>1572</v>
      </c>
      <c r="I464" s="17"/>
      <c r="J464" s="20"/>
      <c r="K464" s="28"/>
      <c r="L464" s="51">
        <v>111</v>
      </c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  <c r="AA464" s="7"/>
      <c r="AB464" s="7"/>
      <c r="AC464" s="7"/>
      <c r="AD464" s="7"/>
      <c r="AE464" s="7"/>
      <c r="AF464" s="7"/>
      <c r="AG464" s="7"/>
      <c r="AH464" s="7"/>
      <c r="AI464" s="7"/>
      <c r="AJ464" s="7"/>
      <c r="AK464" s="7"/>
      <c r="AL464" s="7"/>
      <c r="AM464" s="7"/>
      <c r="AN464" s="7"/>
      <c r="AO464" s="7"/>
      <c r="AP464" s="7"/>
      <c r="AQ464" s="7"/>
      <c r="AR464" s="7"/>
      <c r="AS464" s="7"/>
      <c r="AT464" s="7"/>
      <c r="AU464" s="7"/>
      <c r="AV464" s="7"/>
      <c r="AW464" s="7"/>
      <c r="AX464" s="7"/>
      <c r="AY464" s="7"/>
      <c r="AZ464" s="7"/>
      <c r="BA464" s="7"/>
      <c r="BB464" s="7"/>
      <c r="BC464" s="7"/>
      <c r="BD464" s="7"/>
      <c r="BE464" s="7"/>
      <c r="BF464" s="7"/>
      <c r="BG464" s="7"/>
      <c r="BH464" s="7"/>
      <c r="BI464" s="7"/>
      <c r="BJ464" s="7"/>
      <c r="BK464" s="7"/>
      <c r="BL464" s="7"/>
      <c r="BM464" s="7"/>
      <c r="BN464" s="7"/>
      <c r="BO464" s="7"/>
      <c r="BP464" s="7"/>
      <c r="BQ464" s="7"/>
      <c r="BR464" s="7"/>
      <c r="BS464" s="7"/>
      <c r="BT464" s="7"/>
      <c r="BU464" s="7"/>
      <c r="BV464" s="7"/>
      <c r="BW464" s="7"/>
      <c r="BX464" s="7"/>
      <c r="BY464" s="7"/>
      <c r="BZ464" s="7"/>
      <c r="CA464" s="7"/>
      <c r="CB464" s="7"/>
      <c r="CC464" s="7"/>
      <c r="CD464" s="7"/>
      <c r="CE464" s="7"/>
      <c r="CF464" s="7"/>
      <c r="CG464" s="7"/>
      <c r="CH464" s="7"/>
      <c r="CI464" s="7"/>
      <c r="CJ464" s="7"/>
      <c r="CK464" s="7"/>
      <c r="CL464" s="7"/>
      <c r="CM464" s="7"/>
      <c r="CN464" s="7"/>
      <c r="CO464" s="7"/>
      <c r="CP464" s="7"/>
      <c r="CQ464" s="7"/>
      <c r="CR464" s="7"/>
      <c r="CS464" s="7"/>
      <c r="CT464" s="7"/>
      <c r="CU464" s="7"/>
      <c r="CV464" s="7"/>
      <c r="CW464" s="7"/>
      <c r="CX464" s="7"/>
      <c r="CY464" s="7"/>
      <c r="CZ464" s="7"/>
      <c r="DA464" s="7"/>
      <c r="DB464" s="7"/>
      <c r="DC464" s="7"/>
      <c r="DD464" s="7"/>
      <c r="DE464" s="7"/>
      <c r="DF464" s="7"/>
      <c r="DG464" s="7"/>
      <c r="DH464" s="7"/>
      <c r="DI464" s="7"/>
      <c r="DJ464" s="7"/>
      <c r="DK464" s="7"/>
      <c r="DL464" s="7"/>
      <c r="DM464" s="7"/>
      <c r="DN464" s="7"/>
      <c r="DO464" s="7"/>
      <c r="DP464" s="7"/>
      <c r="DQ464" s="7"/>
      <c r="DR464" s="7"/>
      <c r="DS464" s="7"/>
      <c r="DT464" s="7"/>
      <c r="DU464" s="7"/>
      <c r="DV464" s="7"/>
      <c r="DW464" s="7"/>
      <c r="DX464" s="7"/>
      <c r="DY464" s="7"/>
      <c r="DZ464" s="7"/>
      <c r="EA464" s="7"/>
      <c r="EB464" s="7"/>
      <c r="EC464" s="7"/>
      <c r="ED464" s="7"/>
      <c r="EE464" s="7"/>
      <c r="EF464" s="7"/>
      <c r="EG464" s="7"/>
      <c r="EH464" s="7"/>
      <c r="EI464" s="7"/>
      <c r="EJ464" s="7"/>
      <c r="EK464" s="7"/>
      <c r="EL464" s="7"/>
      <c r="EM464" s="7"/>
      <c r="EN464" s="7"/>
      <c r="EO464" s="7"/>
      <c r="EP464" s="7"/>
      <c r="EQ464" s="7"/>
      <c r="ER464" s="7"/>
      <c r="ES464" s="7"/>
      <c r="ET464" s="7"/>
      <c r="EU464" s="7"/>
      <c r="EV464" s="7"/>
      <c r="EW464" s="7"/>
      <c r="EX464" s="7"/>
      <c r="EY464" s="7"/>
      <c r="EZ464" s="7"/>
      <c r="FA464" s="7"/>
      <c r="FB464" s="7"/>
      <c r="FC464" s="7"/>
      <c r="FD464" s="7"/>
      <c r="FE464" s="7"/>
      <c r="FF464" s="7"/>
      <c r="FG464" s="7"/>
      <c r="FH464" s="7"/>
      <c r="FI464" s="7"/>
      <c r="FJ464" s="7"/>
      <c r="FK464" s="7"/>
      <c r="FL464" s="7"/>
      <c r="FM464" s="7"/>
      <c r="FN464" s="7"/>
      <c r="FO464" s="7"/>
      <c r="FP464" s="7"/>
      <c r="FQ464" s="7"/>
      <c r="FR464" s="7"/>
      <c r="FS464" s="7"/>
      <c r="FT464" s="7"/>
      <c r="FU464" s="7"/>
      <c r="FV464" s="7"/>
      <c r="FW464" s="7"/>
      <c r="FX464" s="7"/>
      <c r="FY464" s="7"/>
      <c r="FZ464" s="7"/>
      <c r="GA464" s="7"/>
      <c r="GB464" s="7"/>
      <c r="GC464" s="7"/>
      <c r="GD464" s="7"/>
      <c r="GE464" s="7"/>
      <c r="GF464" s="7"/>
      <c r="GG464" s="7"/>
      <c r="GH464" s="7"/>
      <c r="GI464" s="7"/>
      <c r="GJ464" s="7"/>
      <c r="GK464" s="7"/>
      <c r="GL464" s="7"/>
      <c r="GM464" s="7"/>
      <c r="GN464" s="7"/>
      <c r="GO464" s="7"/>
      <c r="GP464" s="7"/>
      <c r="GQ464" s="7"/>
      <c r="GR464" s="7"/>
      <c r="GS464" s="7"/>
      <c r="GT464" s="7"/>
      <c r="GU464" s="7"/>
      <c r="GV464" s="7"/>
      <c r="GW464" s="7"/>
      <c r="GX464" s="7"/>
      <c r="GY464" s="7"/>
      <c r="GZ464" s="7"/>
      <c r="HA464" s="7"/>
      <c r="HB464" s="7"/>
      <c r="HC464" s="7"/>
      <c r="HD464" s="7"/>
      <c r="HE464" s="7"/>
      <c r="HF464" s="7"/>
      <c r="HG464" s="7"/>
    </row>
    <row r="465" spans="1:215" ht="12.75" customHeight="1">
      <c r="A465" s="27" t="s">
        <v>359</v>
      </c>
      <c r="B465" s="14">
        <v>8435134844589</v>
      </c>
      <c r="C465" s="19" t="s">
        <v>600</v>
      </c>
      <c r="D465" s="16" t="s">
        <v>1364</v>
      </c>
      <c r="E465" s="16" t="s">
        <v>1364</v>
      </c>
      <c r="F465" s="16" t="s">
        <v>1364</v>
      </c>
      <c r="G465" s="21">
        <v>1</v>
      </c>
      <c r="H465" s="19" t="s">
        <v>172</v>
      </c>
      <c r="I465" s="17"/>
      <c r="J465" s="20"/>
      <c r="K465" s="28"/>
      <c r="L465" s="51">
        <v>93</v>
      </c>
    </row>
    <row r="466" spans="1:215" ht="12.75" customHeight="1">
      <c r="A466" s="27" t="s">
        <v>792</v>
      </c>
      <c r="B466" s="14">
        <v>8435134845142</v>
      </c>
      <c r="C466" s="19" t="s">
        <v>1596</v>
      </c>
      <c r="D466" s="16" t="s">
        <v>1364</v>
      </c>
      <c r="E466" s="16" t="s">
        <v>1364</v>
      </c>
      <c r="F466" s="16" t="s">
        <v>1364</v>
      </c>
      <c r="G466" s="21">
        <v>1</v>
      </c>
      <c r="H466" s="19" t="s">
        <v>1572</v>
      </c>
      <c r="I466" s="17">
        <v>24.4</v>
      </c>
      <c r="J466" s="20">
        <f>800*800*500</f>
        <v>320000000</v>
      </c>
      <c r="K466" s="28" t="s">
        <v>1422</v>
      </c>
      <c r="L466" s="51">
        <v>589</v>
      </c>
    </row>
    <row r="467" spans="1:215" ht="12.75" customHeight="1">
      <c r="A467" s="27" t="s">
        <v>793</v>
      </c>
      <c r="B467" s="14">
        <v>8435134845159</v>
      </c>
      <c r="C467" s="19" t="s">
        <v>1597</v>
      </c>
      <c r="D467" s="16" t="s">
        <v>1364</v>
      </c>
      <c r="E467" s="16" t="s">
        <v>1364</v>
      </c>
      <c r="F467" s="16" t="s">
        <v>1364</v>
      </c>
      <c r="G467" s="21">
        <v>1</v>
      </c>
      <c r="H467" s="19" t="s">
        <v>1572</v>
      </c>
      <c r="I467" s="17">
        <v>26</v>
      </c>
      <c r="J467" s="20">
        <f>800*800*500</f>
        <v>320000000</v>
      </c>
      <c r="K467" s="28" t="s">
        <v>1422</v>
      </c>
      <c r="L467" s="51">
        <v>603</v>
      </c>
    </row>
    <row r="468" spans="1:215" ht="12.75" customHeight="1">
      <c r="A468" s="27" t="s">
        <v>794</v>
      </c>
      <c r="B468" s="14">
        <v>8435134845166</v>
      </c>
      <c r="C468" s="19" t="s">
        <v>1598</v>
      </c>
      <c r="D468" s="16" t="s">
        <v>1364</v>
      </c>
      <c r="E468" s="16" t="s">
        <v>1364</v>
      </c>
      <c r="F468" s="16" t="s">
        <v>1364</v>
      </c>
      <c r="G468" s="21">
        <v>1</v>
      </c>
      <c r="H468" s="19" t="s">
        <v>1572</v>
      </c>
      <c r="I468" s="17">
        <v>29.2</v>
      </c>
      <c r="J468" s="20">
        <f>800*800*500</f>
        <v>320000000</v>
      </c>
      <c r="K468" s="28" t="s">
        <v>1422</v>
      </c>
      <c r="L468" s="51">
        <v>614</v>
      </c>
    </row>
    <row r="469" spans="1:215" ht="12.75" customHeight="1">
      <c r="A469" s="27" t="s">
        <v>795</v>
      </c>
      <c r="B469" s="14">
        <v>8435134845173</v>
      </c>
      <c r="C469" s="19" t="s">
        <v>1595</v>
      </c>
      <c r="D469" s="16" t="s">
        <v>1364</v>
      </c>
      <c r="E469" s="16" t="s">
        <v>1364</v>
      </c>
      <c r="F469" s="16" t="s">
        <v>1364</v>
      </c>
      <c r="G469" s="21">
        <v>1</v>
      </c>
      <c r="H469" s="19" t="s">
        <v>1572</v>
      </c>
      <c r="I469" s="17">
        <v>45</v>
      </c>
      <c r="J469" s="20">
        <f>1130*766*476</f>
        <v>412016080</v>
      </c>
      <c r="K469" s="28" t="s">
        <v>125</v>
      </c>
      <c r="L469" s="51">
        <v>666</v>
      </c>
    </row>
    <row r="470" spans="1:215" ht="12.75" customHeight="1">
      <c r="A470" s="27" t="s">
        <v>56</v>
      </c>
      <c r="B470" s="14">
        <v>8435134845326</v>
      </c>
      <c r="C470" s="19" t="s">
        <v>55</v>
      </c>
      <c r="D470" s="16" t="s">
        <v>1364</v>
      </c>
      <c r="E470" s="16" t="s">
        <v>1364</v>
      </c>
      <c r="F470" s="16" t="s">
        <v>1364</v>
      </c>
      <c r="G470" s="21">
        <v>1</v>
      </c>
      <c r="H470" s="19" t="s">
        <v>1572</v>
      </c>
      <c r="I470" s="17"/>
      <c r="J470" s="20"/>
      <c r="K470" s="28"/>
      <c r="L470" s="51">
        <v>359</v>
      </c>
    </row>
    <row r="471" spans="1:215" ht="12.75" customHeight="1">
      <c r="A471" s="27" t="s">
        <v>1019</v>
      </c>
      <c r="B471" s="14">
        <v>8435134847535</v>
      </c>
      <c r="C471" s="19" t="s">
        <v>1023</v>
      </c>
      <c r="D471" s="16" t="s">
        <v>1364</v>
      </c>
      <c r="E471" s="16" t="s">
        <v>1364</v>
      </c>
      <c r="F471" s="16" t="s">
        <v>1364</v>
      </c>
      <c r="G471" s="21">
        <v>1</v>
      </c>
      <c r="H471" s="19" t="s">
        <v>1572</v>
      </c>
      <c r="I471" s="17"/>
      <c r="J471" s="20" t="s">
        <v>933</v>
      </c>
      <c r="K471" s="28" t="s">
        <v>501</v>
      </c>
      <c r="L471" s="51">
        <v>1825</v>
      </c>
    </row>
    <row r="472" spans="1:215" ht="12.75" customHeight="1">
      <c r="A472" s="27" t="s">
        <v>1020</v>
      </c>
      <c r="B472" s="14">
        <v>8435134847542</v>
      </c>
      <c r="C472" s="19" t="s">
        <v>1024</v>
      </c>
      <c r="D472" s="16" t="s">
        <v>1364</v>
      </c>
      <c r="E472" s="16" t="s">
        <v>1364</v>
      </c>
      <c r="F472" s="16" t="s">
        <v>1364</v>
      </c>
      <c r="G472" s="21">
        <v>1</v>
      </c>
      <c r="H472" s="19" t="s">
        <v>1572</v>
      </c>
      <c r="I472" s="17"/>
      <c r="J472" s="20" t="s">
        <v>933</v>
      </c>
      <c r="K472" s="28" t="s">
        <v>501</v>
      </c>
      <c r="L472" s="51">
        <v>1886</v>
      </c>
    </row>
    <row r="473" spans="1:215" ht="12.75" customHeight="1">
      <c r="A473" s="27" t="s">
        <v>1021</v>
      </c>
      <c r="B473" s="14">
        <v>8435134847559</v>
      </c>
      <c r="C473" s="19" t="s">
        <v>1026</v>
      </c>
      <c r="D473" s="16" t="s">
        <v>1364</v>
      </c>
      <c r="E473" s="16" t="s">
        <v>1364</v>
      </c>
      <c r="F473" s="16" t="s">
        <v>1364</v>
      </c>
      <c r="G473" s="21">
        <v>1</v>
      </c>
      <c r="H473" s="19" t="s">
        <v>1572</v>
      </c>
      <c r="I473" s="17"/>
      <c r="J473" s="20" t="s">
        <v>933</v>
      </c>
      <c r="K473" s="28" t="s">
        <v>502</v>
      </c>
      <c r="L473" s="51">
        <v>1996</v>
      </c>
    </row>
    <row r="474" spans="1:215" ht="12.75" customHeight="1">
      <c r="A474" s="27" t="s">
        <v>1022</v>
      </c>
      <c r="B474" s="14">
        <v>8435134847566</v>
      </c>
      <c r="C474" s="19" t="s">
        <v>1025</v>
      </c>
      <c r="D474" s="16" t="s">
        <v>1364</v>
      </c>
      <c r="E474" s="16" t="s">
        <v>1364</v>
      </c>
      <c r="F474" s="16" t="s">
        <v>1364</v>
      </c>
      <c r="G474" s="21">
        <v>1</v>
      </c>
      <c r="H474" s="19" t="s">
        <v>1572</v>
      </c>
      <c r="I474" s="17"/>
      <c r="J474" s="20" t="s">
        <v>933</v>
      </c>
      <c r="K474" s="28" t="s">
        <v>933</v>
      </c>
      <c r="L474" s="51">
        <v>2115</v>
      </c>
    </row>
    <row r="475" spans="1:215" ht="12.75" customHeight="1">
      <c r="A475" s="27" t="s">
        <v>1095</v>
      </c>
      <c r="B475" s="14">
        <v>8435134849041</v>
      </c>
      <c r="C475" s="19" t="s">
        <v>492</v>
      </c>
      <c r="D475" s="16" t="s">
        <v>1364</v>
      </c>
      <c r="E475" s="16" t="s">
        <v>1364</v>
      </c>
      <c r="F475" s="16" t="s">
        <v>1364</v>
      </c>
      <c r="G475" s="21">
        <v>1</v>
      </c>
      <c r="H475" s="19" t="s">
        <v>1572</v>
      </c>
      <c r="I475" s="17"/>
      <c r="J475" s="20"/>
      <c r="K475" s="28"/>
      <c r="L475" s="51">
        <v>180</v>
      </c>
    </row>
    <row r="476" spans="1:215" ht="12.75" customHeight="1">
      <c r="A476" s="27" t="s">
        <v>1625</v>
      </c>
      <c r="B476" s="14">
        <v>8435134852805</v>
      </c>
      <c r="C476" s="19" t="s">
        <v>1627</v>
      </c>
      <c r="D476" s="16" t="s">
        <v>1364</v>
      </c>
      <c r="E476" s="16" t="s">
        <v>1364</v>
      </c>
      <c r="F476" s="16" t="s">
        <v>1364</v>
      </c>
      <c r="G476" s="21">
        <v>1</v>
      </c>
      <c r="H476" s="19" t="s">
        <v>1572</v>
      </c>
      <c r="I476" s="17" t="s">
        <v>1364</v>
      </c>
      <c r="J476" s="20" t="s">
        <v>1364</v>
      </c>
      <c r="K476" s="28" t="s">
        <v>1364</v>
      </c>
      <c r="L476" s="51">
        <v>358</v>
      </c>
    </row>
    <row r="477" spans="1:215" ht="12.75" customHeight="1">
      <c r="A477" s="27" t="s">
        <v>1621</v>
      </c>
      <c r="B477" s="14">
        <v>8435134852720</v>
      </c>
      <c r="C477" s="19" t="s">
        <v>1622</v>
      </c>
      <c r="D477" s="16" t="s">
        <v>1364</v>
      </c>
      <c r="E477" s="16" t="s">
        <v>1364</v>
      </c>
      <c r="F477" s="16" t="s">
        <v>1364</v>
      </c>
      <c r="G477" s="21">
        <v>1</v>
      </c>
      <c r="H477" s="19" t="s">
        <v>1620</v>
      </c>
      <c r="I477" s="17" t="s">
        <v>1364</v>
      </c>
      <c r="J477" s="20" t="s">
        <v>1364</v>
      </c>
      <c r="K477" s="28" t="s">
        <v>1364</v>
      </c>
      <c r="L477" s="51">
        <v>163</v>
      </c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  <c r="AA477" s="7"/>
      <c r="AB477" s="7"/>
      <c r="AC477" s="7"/>
      <c r="AD477" s="7"/>
      <c r="AE477" s="7"/>
      <c r="AF477" s="7"/>
      <c r="AG477" s="7"/>
      <c r="AH477" s="7"/>
      <c r="AI477" s="7"/>
      <c r="AJ477" s="7"/>
      <c r="AK477" s="7"/>
      <c r="AL477" s="7"/>
      <c r="AM477" s="7"/>
      <c r="AN477" s="7"/>
      <c r="AO477" s="7"/>
      <c r="AP477" s="7"/>
      <c r="AQ477" s="7"/>
      <c r="AR477" s="7"/>
      <c r="AS477" s="7"/>
      <c r="AT477" s="7"/>
      <c r="AU477" s="7"/>
      <c r="AV477" s="7"/>
      <c r="AW477" s="7"/>
      <c r="AX477" s="7"/>
      <c r="AY477" s="7"/>
      <c r="AZ477" s="7"/>
      <c r="BA477" s="7"/>
      <c r="BB477" s="7"/>
      <c r="BC477" s="7"/>
      <c r="BD477" s="7"/>
      <c r="BE477" s="7"/>
      <c r="BF477" s="7"/>
      <c r="BG477" s="7"/>
      <c r="BH477" s="7"/>
      <c r="BI477" s="7"/>
      <c r="BJ477" s="7"/>
      <c r="BK477" s="7"/>
      <c r="BL477" s="7"/>
      <c r="BM477" s="7"/>
      <c r="BN477" s="7"/>
      <c r="BO477" s="7"/>
      <c r="BP477" s="7"/>
      <c r="BQ477" s="7"/>
      <c r="BR477" s="7"/>
      <c r="BS477" s="7"/>
      <c r="BT477" s="7"/>
      <c r="BU477" s="7"/>
      <c r="BV477" s="7"/>
      <c r="BW477" s="7"/>
      <c r="BX477" s="7"/>
      <c r="BY477" s="7"/>
      <c r="BZ477" s="7"/>
      <c r="CA477" s="7"/>
      <c r="CB477" s="7"/>
      <c r="CC477" s="7"/>
      <c r="CD477" s="7"/>
      <c r="CE477" s="7"/>
      <c r="CF477" s="7"/>
      <c r="CG477" s="7"/>
      <c r="CH477" s="7"/>
      <c r="CI477" s="7"/>
      <c r="CJ477" s="7"/>
      <c r="CK477" s="7"/>
      <c r="CL477" s="7"/>
      <c r="CM477" s="7"/>
      <c r="CN477" s="7"/>
      <c r="CO477" s="7"/>
      <c r="CP477" s="7"/>
      <c r="CQ477" s="7"/>
      <c r="CR477" s="7"/>
      <c r="CS477" s="7"/>
      <c r="CT477" s="7"/>
      <c r="CU477" s="7"/>
      <c r="CV477" s="7"/>
      <c r="CW477" s="7"/>
      <c r="CX477" s="7"/>
      <c r="CY477" s="7"/>
      <c r="CZ477" s="7"/>
      <c r="DA477" s="7"/>
      <c r="DB477" s="7"/>
      <c r="DC477" s="7"/>
      <c r="DD477" s="7"/>
      <c r="DE477" s="7"/>
      <c r="DF477" s="7"/>
      <c r="DG477" s="7"/>
      <c r="DH477" s="7"/>
      <c r="DI477" s="7"/>
      <c r="DJ477" s="7"/>
      <c r="DK477" s="7"/>
      <c r="DL477" s="7"/>
      <c r="DM477" s="7"/>
      <c r="DN477" s="7"/>
      <c r="DO477" s="7"/>
      <c r="DP477" s="7"/>
      <c r="DQ477" s="7"/>
      <c r="DR477" s="7"/>
      <c r="DS477" s="7"/>
      <c r="DT477" s="7"/>
      <c r="DU477" s="7"/>
      <c r="DV477" s="7"/>
      <c r="DW477" s="7"/>
      <c r="DX477" s="7"/>
      <c r="DY477" s="7"/>
      <c r="DZ477" s="7"/>
      <c r="EA477" s="7"/>
      <c r="EB477" s="7"/>
      <c r="EC477" s="7"/>
      <c r="ED477" s="7"/>
      <c r="EE477" s="7"/>
      <c r="EF477" s="7"/>
      <c r="EG477" s="7"/>
      <c r="EH477" s="7"/>
      <c r="EI477" s="7"/>
      <c r="EJ477" s="7"/>
      <c r="EK477" s="7"/>
      <c r="EL477" s="7"/>
      <c r="EM477" s="7"/>
      <c r="EN477" s="7"/>
      <c r="EO477" s="7"/>
      <c r="EP477" s="7"/>
      <c r="EQ477" s="7"/>
      <c r="ER477" s="7"/>
      <c r="ES477" s="7"/>
      <c r="ET477" s="7"/>
      <c r="EU477" s="7"/>
      <c r="EV477" s="7"/>
      <c r="EW477" s="7"/>
      <c r="EX477" s="7"/>
      <c r="EY477" s="7"/>
      <c r="EZ477" s="7"/>
      <c r="FA477" s="7"/>
      <c r="FB477" s="7"/>
      <c r="FC477" s="7"/>
      <c r="FD477" s="7"/>
      <c r="FE477" s="7"/>
      <c r="FF477" s="7"/>
      <c r="FG477" s="7"/>
      <c r="FH477" s="7"/>
      <c r="FI477" s="7"/>
      <c r="FJ477" s="7"/>
      <c r="FK477" s="7"/>
      <c r="FL477" s="7"/>
      <c r="FM477" s="7"/>
      <c r="FN477" s="7"/>
      <c r="FO477" s="7"/>
      <c r="FP477" s="7"/>
      <c r="FQ477" s="7"/>
      <c r="FR477" s="7"/>
      <c r="FS477" s="7"/>
      <c r="FT477" s="7"/>
      <c r="FU477" s="7"/>
      <c r="FV477" s="7"/>
      <c r="FW477" s="7"/>
      <c r="FX477" s="7"/>
      <c r="FY477" s="7"/>
      <c r="FZ477" s="7"/>
      <c r="GA477" s="7"/>
      <c r="GB477" s="7"/>
      <c r="GC477" s="7"/>
      <c r="GD477" s="7"/>
      <c r="GE477" s="7"/>
      <c r="GF477" s="7"/>
      <c r="GG477" s="7"/>
      <c r="GH477" s="7"/>
      <c r="GI477" s="7"/>
      <c r="GJ477" s="7"/>
      <c r="GK477" s="7"/>
      <c r="GL477" s="7"/>
      <c r="GM477" s="7"/>
      <c r="GN477" s="7"/>
      <c r="GO477" s="7"/>
      <c r="GP477" s="7"/>
      <c r="GQ477" s="7"/>
      <c r="GR477" s="7"/>
      <c r="GS477" s="7"/>
      <c r="GT477" s="7"/>
      <c r="GU477" s="7"/>
      <c r="GV477" s="7"/>
      <c r="GW477" s="7"/>
      <c r="GX477" s="7"/>
      <c r="GY477" s="7"/>
      <c r="GZ477" s="7"/>
      <c r="HA477" s="7"/>
      <c r="HB477" s="7"/>
      <c r="HC477" s="7"/>
      <c r="HD477" s="7"/>
      <c r="HE477" s="7"/>
      <c r="HF477" s="7"/>
      <c r="HG477" s="7"/>
    </row>
    <row r="478" spans="1:215" ht="12.75" customHeight="1">
      <c r="A478" s="27" t="s">
        <v>1626</v>
      </c>
      <c r="B478" s="14">
        <v>8435134852812</v>
      </c>
      <c r="C478" s="19" t="s">
        <v>1628</v>
      </c>
      <c r="D478" s="16" t="s">
        <v>1364</v>
      </c>
      <c r="E478" s="16" t="s">
        <v>1364</v>
      </c>
      <c r="F478" s="16" t="s">
        <v>1364</v>
      </c>
      <c r="G478" s="21">
        <v>1</v>
      </c>
      <c r="H478" s="19" t="s">
        <v>1572</v>
      </c>
      <c r="I478" s="17" t="s">
        <v>1364</v>
      </c>
      <c r="J478" s="20" t="s">
        <v>1364</v>
      </c>
      <c r="K478" s="28" t="s">
        <v>1364</v>
      </c>
      <c r="L478" s="51">
        <v>2017</v>
      </c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  <c r="AA478" s="7"/>
      <c r="AB478" s="7"/>
      <c r="AC478" s="7"/>
      <c r="AD478" s="7"/>
      <c r="AE478" s="7"/>
      <c r="AF478" s="7"/>
      <c r="AG478" s="7"/>
      <c r="AH478" s="7"/>
      <c r="AI478" s="7"/>
      <c r="AJ478" s="7"/>
      <c r="AK478" s="7"/>
      <c r="AL478" s="7"/>
      <c r="AM478" s="7"/>
      <c r="AN478" s="7"/>
      <c r="AO478" s="7"/>
      <c r="AP478" s="7"/>
      <c r="AQ478" s="7"/>
      <c r="AR478" s="7"/>
      <c r="AS478" s="7"/>
      <c r="AT478" s="7"/>
      <c r="AU478" s="7"/>
      <c r="AV478" s="7"/>
      <c r="AW478" s="7"/>
      <c r="AX478" s="7"/>
      <c r="AY478" s="7"/>
      <c r="AZ478" s="7"/>
      <c r="BA478" s="7"/>
      <c r="BB478" s="7"/>
      <c r="BC478" s="7"/>
      <c r="BD478" s="7"/>
      <c r="BE478" s="7"/>
      <c r="BF478" s="7"/>
      <c r="BG478" s="7"/>
      <c r="BH478" s="7"/>
      <c r="BI478" s="7"/>
      <c r="BJ478" s="7"/>
      <c r="BK478" s="7"/>
      <c r="BL478" s="7"/>
      <c r="BM478" s="7"/>
      <c r="BN478" s="7"/>
      <c r="BO478" s="7"/>
      <c r="BP478" s="7"/>
      <c r="BQ478" s="7"/>
      <c r="BR478" s="7"/>
      <c r="BS478" s="7"/>
      <c r="BT478" s="7"/>
      <c r="BU478" s="7"/>
      <c r="BV478" s="7"/>
      <c r="BW478" s="7"/>
      <c r="BX478" s="7"/>
      <c r="BY478" s="7"/>
      <c r="BZ478" s="7"/>
      <c r="CA478" s="7"/>
      <c r="CB478" s="7"/>
      <c r="CC478" s="7"/>
      <c r="CD478" s="7"/>
      <c r="CE478" s="7"/>
      <c r="CF478" s="7"/>
      <c r="CG478" s="7"/>
      <c r="CH478" s="7"/>
      <c r="CI478" s="7"/>
      <c r="CJ478" s="7"/>
      <c r="CK478" s="7"/>
      <c r="CL478" s="7"/>
      <c r="CM478" s="7"/>
      <c r="CN478" s="7"/>
      <c r="CO478" s="7"/>
      <c r="CP478" s="7"/>
      <c r="CQ478" s="7"/>
      <c r="CR478" s="7"/>
      <c r="CS478" s="7"/>
      <c r="CT478" s="7"/>
      <c r="CU478" s="7"/>
      <c r="CV478" s="7"/>
      <c r="CW478" s="7"/>
      <c r="CX478" s="7"/>
      <c r="CY478" s="7"/>
      <c r="CZ478" s="7"/>
      <c r="DA478" s="7"/>
      <c r="DB478" s="7"/>
      <c r="DC478" s="7"/>
      <c r="DD478" s="7"/>
      <c r="DE478" s="7"/>
      <c r="DF478" s="7"/>
      <c r="DG478" s="7"/>
      <c r="DH478" s="7"/>
      <c r="DI478" s="7"/>
      <c r="DJ478" s="7"/>
      <c r="DK478" s="7"/>
      <c r="DL478" s="7"/>
      <c r="DM478" s="7"/>
      <c r="DN478" s="7"/>
      <c r="DO478" s="7"/>
      <c r="DP478" s="7"/>
      <c r="DQ478" s="7"/>
      <c r="DR478" s="7"/>
      <c r="DS478" s="7"/>
      <c r="DT478" s="7"/>
      <c r="DU478" s="7"/>
      <c r="DV478" s="7"/>
      <c r="DW478" s="7"/>
      <c r="DX478" s="7"/>
      <c r="DY478" s="7"/>
      <c r="DZ478" s="7"/>
      <c r="EA478" s="7"/>
      <c r="EB478" s="7"/>
      <c r="EC478" s="7"/>
      <c r="ED478" s="7"/>
      <c r="EE478" s="7"/>
      <c r="EF478" s="7"/>
      <c r="EG478" s="7"/>
      <c r="EH478" s="7"/>
      <c r="EI478" s="7"/>
      <c r="EJ478" s="7"/>
      <c r="EK478" s="7"/>
      <c r="EL478" s="7"/>
      <c r="EM478" s="7"/>
      <c r="EN478" s="7"/>
      <c r="EO478" s="7"/>
      <c r="EP478" s="7"/>
      <c r="EQ478" s="7"/>
      <c r="ER478" s="7"/>
      <c r="ES478" s="7"/>
      <c r="ET478" s="7"/>
      <c r="EU478" s="7"/>
      <c r="EV478" s="7"/>
      <c r="EW478" s="7"/>
      <c r="EX478" s="7"/>
      <c r="EY478" s="7"/>
      <c r="EZ478" s="7"/>
      <c r="FA478" s="7"/>
      <c r="FB478" s="7"/>
      <c r="FC478" s="7"/>
      <c r="FD478" s="7"/>
      <c r="FE478" s="7"/>
      <c r="FF478" s="7"/>
      <c r="FG478" s="7"/>
      <c r="FH478" s="7"/>
      <c r="FI478" s="7"/>
      <c r="FJ478" s="7"/>
      <c r="FK478" s="7"/>
      <c r="FL478" s="7"/>
      <c r="FM478" s="7"/>
      <c r="FN478" s="7"/>
      <c r="FO478" s="7"/>
      <c r="FP478" s="7"/>
      <c r="FQ478" s="7"/>
      <c r="FR478" s="7"/>
      <c r="FS478" s="7"/>
      <c r="FT478" s="7"/>
      <c r="FU478" s="7"/>
      <c r="FV478" s="7"/>
      <c r="FW478" s="7"/>
      <c r="FX478" s="7"/>
      <c r="FY478" s="7"/>
      <c r="FZ478" s="7"/>
      <c r="GA478" s="7"/>
      <c r="GB478" s="7"/>
      <c r="GC478" s="7"/>
      <c r="GD478" s="7"/>
      <c r="GE478" s="7"/>
      <c r="GF478" s="7"/>
      <c r="GG478" s="7"/>
      <c r="GH478" s="7"/>
      <c r="GI478" s="7"/>
      <c r="GJ478" s="7"/>
      <c r="GK478" s="7"/>
      <c r="GL478" s="7"/>
      <c r="GM478" s="7"/>
      <c r="GN478" s="7"/>
      <c r="GO478" s="7"/>
      <c r="GP478" s="7"/>
      <c r="GQ478" s="7"/>
      <c r="GR478" s="7"/>
      <c r="GS478" s="7"/>
      <c r="GT478" s="7"/>
      <c r="GU478" s="7"/>
      <c r="GV478" s="7"/>
      <c r="GW478" s="7"/>
      <c r="GX478" s="7"/>
      <c r="GY478" s="7"/>
      <c r="GZ478" s="7"/>
      <c r="HA478" s="7"/>
      <c r="HB478" s="7"/>
      <c r="HC478" s="7"/>
      <c r="HD478" s="7"/>
      <c r="HE478" s="7"/>
      <c r="HF478" s="7"/>
      <c r="HG478" s="7"/>
    </row>
    <row r="479" spans="1:215" ht="12.75" customHeight="1">
      <c r="A479" s="27" t="s">
        <v>1599</v>
      </c>
      <c r="B479" s="14">
        <v>8435134852904</v>
      </c>
      <c r="C479" s="19" t="s">
        <v>1601</v>
      </c>
      <c r="D479" s="16" t="s">
        <v>1364</v>
      </c>
      <c r="E479" s="16" t="s">
        <v>1364</v>
      </c>
      <c r="F479" s="16" t="s">
        <v>1364</v>
      </c>
      <c r="G479" s="21">
        <v>1</v>
      </c>
      <c r="H479" s="19" t="s">
        <v>1630</v>
      </c>
      <c r="I479" s="17" t="s">
        <v>1364</v>
      </c>
      <c r="J479" s="20" t="s">
        <v>1364</v>
      </c>
      <c r="K479" s="28" t="s">
        <v>1364</v>
      </c>
      <c r="L479" s="51">
        <v>135</v>
      </c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  <c r="AA479" s="7"/>
      <c r="AB479" s="7"/>
      <c r="AC479" s="7"/>
      <c r="AD479" s="7"/>
      <c r="AE479" s="7"/>
      <c r="AF479" s="7"/>
      <c r="AG479" s="7"/>
      <c r="AH479" s="7"/>
      <c r="AI479" s="7"/>
      <c r="AJ479" s="7"/>
      <c r="AK479" s="7"/>
      <c r="AL479" s="7"/>
      <c r="AM479" s="7"/>
      <c r="AN479" s="7"/>
      <c r="AO479" s="7"/>
      <c r="AP479" s="7"/>
      <c r="AQ479" s="7"/>
      <c r="AR479" s="7"/>
      <c r="AS479" s="7"/>
      <c r="AT479" s="7"/>
      <c r="AU479" s="7"/>
      <c r="AV479" s="7"/>
      <c r="AW479" s="7"/>
      <c r="AX479" s="7"/>
      <c r="AY479" s="7"/>
      <c r="AZ479" s="7"/>
      <c r="BA479" s="7"/>
      <c r="BB479" s="7"/>
      <c r="BC479" s="7"/>
      <c r="BD479" s="7"/>
      <c r="BE479" s="7"/>
      <c r="BF479" s="7"/>
      <c r="BG479" s="7"/>
      <c r="BH479" s="7"/>
      <c r="BI479" s="7"/>
      <c r="BJ479" s="7"/>
      <c r="BK479" s="7"/>
      <c r="BL479" s="7"/>
      <c r="BM479" s="7"/>
      <c r="BN479" s="7"/>
      <c r="BO479" s="7"/>
      <c r="BP479" s="7"/>
      <c r="BQ479" s="7"/>
      <c r="BR479" s="7"/>
      <c r="BS479" s="7"/>
      <c r="BT479" s="7"/>
      <c r="BU479" s="7"/>
      <c r="BV479" s="7"/>
      <c r="BW479" s="7"/>
      <c r="BX479" s="7"/>
      <c r="BY479" s="7"/>
      <c r="BZ479" s="7"/>
      <c r="CA479" s="7"/>
      <c r="CB479" s="7"/>
      <c r="CC479" s="7"/>
      <c r="CD479" s="7"/>
      <c r="CE479" s="7"/>
      <c r="CF479" s="7"/>
      <c r="CG479" s="7"/>
      <c r="CH479" s="7"/>
      <c r="CI479" s="7"/>
      <c r="CJ479" s="7"/>
      <c r="CK479" s="7"/>
      <c r="CL479" s="7"/>
      <c r="CM479" s="7"/>
      <c r="CN479" s="7"/>
      <c r="CO479" s="7"/>
      <c r="CP479" s="7"/>
      <c r="CQ479" s="7"/>
      <c r="CR479" s="7"/>
      <c r="CS479" s="7"/>
      <c r="CT479" s="7"/>
      <c r="CU479" s="7"/>
      <c r="CV479" s="7"/>
      <c r="CW479" s="7"/>
      <c r="CX479" s="7"/>
      <c r="CY479" s="7"/>
      <c r="CZ479" s="7"/>
      <c r="DA479" s="7"/>
      <c r="DB479" s="7"/>
      <c r="DC479" s="7"/>
      <c r="DD479" s="7"/>
      <c r="DE479" s="7"/>
      <c r="DF479" s="7"/>
      <c r="DG479" s="7"/>
      <c r="DH479" s="7"/>
      <c r="DI479" s="7"/>
      <c r="DJ479" s="7"/>
      <c r="DK479" s="7"/>
      <c r="DL479" s="7"/>
      <c r="DM479" s="7"/>
      <c r="DN479" s="7"/>
      <c r="DO479" s="7"/>
      <c r="DP479" s="7"/>
      <c r="DQ479" s="7"/>
      <c r="DR479" s="7"/>
      <c r="DS479" s="7"/>
      <c r="DT479" s="7"/>
      <c r="DU479" s="7"/>
      <c r="DV479" s="7"/>
      <c r="DW479" s="7"/>
      <c r="DX479" s="7"/>
      <c r="DY479" s="7"/>
      <c r="DZ479" s="7"/>
      <c r="EA479" s="7"/>
      <c r="EB479" s="7"/>
      <c r="EC479" s="7"/>
      <c r="ED479" s="7"/>
      <c r="EE479" s="7"/>
      <c r="EF479" s="7"/>
      <c r="EG479" s="7"/>
      <c r="EH479" s="7"/>
      <c r="EI479" s="7"/>
      <c r="EJ479" s="7"/>
      <c r="EK479" s="7"/>
      <c r="EL479" s="7"/>
      <c r="EM479" s="7"/>
      <c r="EN479" s="7"/>
      <c r="EO479" s="7"/>
      <c r="EP479" s="7"/>
      <c r="EQ479" s="7"/>
      <c r="ER479" s="7"/>
      <c r="ES479" s="7"/>
      <c r="ET479" s="7"/>
      <c r="EU479" s="7"/>
      <c r="EV479" s="7"/>
      <c r="EW479" s="7"/>
      <c r="EX479" s="7"/>
      <c r="EY479" s="7"/>
      <c r="EZ479" s="7"/>
      <c r="FA479" s="7"/>
      <c r="FB479" s="7"/>
      <c r="FC479" s="7"/>
      <c r="FD479" s="7"/>
      <c r="FE479" s="7"/>
      <c r="FF479" s="7"/>
      <c r="FG479" s="7"/>
      <c r="FH479" s="7"/>
      <c r="FI479" s="7"/>
      <c r="FJ479" s="7"/>
      <c r="FK479" s="7"/>
      <c r="FL479" s="7"/>
      <c r="FM479" s="7"/>
      <c r="FN479" s="7"/>
      <c r="FO479" s="7"/>
      <c r="FP479" s="7"/>
      <c r="FQ479" s="7"/>
      <c r="FR479" s="7"/>
      <c r="FS479" s="7"/>
      <c r="FT479" s="7"/>
      <c r="FU479" s="7"/>
      <c r="FV479" s="7"/>
      <c r="FW479" s="7"/>
      <c r="FX479" s="7"/>
      <c r="FY479" s="7"/>
      <c r="FZ479" s="7"/>
      <c r="GA479" s="7"/>
      <c r="GB479" s="7"/>
      <c r="GC479" s="7"/>
      <c r="GD479" s="7"/>
      <c r="GE479" s="7"/>
      <c r="GF479" s="7"/>
      <c r="GG479" s="7"/>
      <c r="GH479" s="7"/>
      <c r="GI479" s="7"/>
      <c r="GJ479" s="7"/>
      <c r="GK479" s="7"/>
      <c r="GL479" s="7"/>
      <c r="GM479" s="7"/>
      <c r="GN479" s="7"/>
      <c r="GO479" s="7"/>
      <c r="GP479" s="7"/>
      <c r="GQ479" s="7"/>
      <c r="GR479" s="7"/>
      <c r="GS479" s="7"/>
      <c r="GT479" s="7"/>
      <c r="GU479" s="7"/>
      <c r="GV479" s="7"/>
      <c r="GW479" s="7"/>
      <c r="GX479" s="7"/>
      <c r="GY479" s="7"/>
      <c r="GZ479" s="7"/>
      <c r="HA479" s="7"/>
      <c r="HB479" s="7"/>
      <c r="HC479" s="7"/>
      <c r="HD479" s="7"/>
      <c r="HE479" s="7"/>
      <c r="HF479" s="7"/>
      <c r="HG479" s="7"/>
    </row>
    <row r="480" spans="1:215" ht="12.75" customHeight="1">
      <c r="A480" s="27" t="s">
        <v>1600</v>
      </c>
      <c r="B480" s="18">
        <v>8435134852911</v>
      </c>
      <c r="C480" s="18" t="s">
        <v>1602</v>
      </c>
      <c r="D480" s="10" t="s">
        <v>1364</v>
      </c>
      <c r="E480" s="10" t="s">
        <v>1364</v>
      </c>
      <c r="F480" s="10" t="s">
        <v>1364</v>
      </c>
      <c r="G480" s="9">
        <v>1</v>
      </c>
      <c r="H480" s="19" t="s">
        <v>1630</v>
      </c>
      <c r="I480" s="10" t="s">
        <v>1364</v>
      </c>
      <c r="J480" s="10" t="s">
        <v>1364</v>
      </c>
      <c r="K480" s="10" t="s">
        <v>1364</v>
      </c>
      <c r="L480" s="51">
        <v>141</v>
      </c>
    </row>
    <row r="481" spans="1:215" ht="12.75" customHeight="1">
      <c r="A481" s="27" t="s">
        <v>1610</v>
      </c>
      <c r="B481" s="18">
        <v>8435134852928</v>
      </c>
      <c r="C481" s="18" t="s">
        <v>1612</v>
      </c>
      <c r="D481" s="10" t="s">
        <v>1364</v>
      </c>
      <c r="E481" s="10" t="s">
        <v>1364</v>
      </c>
      <c r="F481" s="10" t="s">
        <v>1364</v>
      </c>
      <c r="G481" s="9">
        <v>1</v>
      </c>
      <c r="H481" s="19" t="s">
        <v>1630</v>
      </c>
      <c r="I481" s="10" t="s">
        <v>1364</v>
      </c>
      <c r="J481" s="10" t="s">
        <v>1364</v>
      </c>
      <c r="K481" s="10" t="s">
        <v>1364</v>
      </c>
      <c r="L481" s="51">
        <v>613</v>
      </c>
    </row>
    <row r="482" spans="1:215" ht="12.75" customHeight="1">
      <c r="A482" s="27" t="s">
        <v>1611</v>
      </c>
      <c r="B482" s="18">
        <v>8435134852935</v>
      </c>
      <c r="C482" s="15" t="s">
        <v>1613</v>
      </c>
      <c r="D482" s="10" t="s">
        <v>1364</v>
      </c>
      <c r="E482" s="10" t="s">
        <v>1364</v>
      </c>
      <c r="F482" s="10" t="s">
        <v>1364</v>
      </c>
      <c r="G482" s="9">
        <v>1</v>
      </c>
      <c r="H482" s="19" t="s">
        <v>1630</v>
      </c>
      <c r="I482" s="10" t="s">
        <v>1364</v>
      </c>
      <c r="J482" s="10" t="s">
        <v>1364</v>
      </c>
      <c r="K482" s="10" t="s">
        <v>1364</v>
      </c>
      <c r="L482" s="51">
        <v>625</v>
      </c>
    </row>
    <row r="483" spans="1:215" ht="12.75" customHeight="1">
      <c r="A483" s="27" t="s">
        <v>1811</v>
      </c>
      <c r="B483" s="18">
        <v>8435134853895</v>
      </c>
      <c r="C483" s="15" t="s">
        <v>1817</v>
      </c>
      <c r="D483" s="10"/>
      <c r="E483" s="10"/>
      <c r="F483" s="10"/>
      <c r="G483" s="9">
        <v>1</v>
      </c>
      <c r="H483" s="19" t="s">
        <v>1630</v>
      </c>
      <c r="I483" s="21"/>
      <c r="J483" s="21"/>
      <c r="K483" s="21"/>
      <c r="L483" s="51">
        <v>48</v>
      </c>
    </row>
    <row r="484" spans="1:215" ht="12.75" customHeight="1">
      <c r="A484" s="27" t="s">
        <v>1815</v>
      </c>
      <c r="B484" s="18">
        <v>8435134853918</v>
      </c>
      <c r="C484" s="15" t="s">
        <v>1813</v>
      </c>
      <c r="D484" s="10"/>
      <c r="E484" s="10"/>
      <c r="F484" s="10"/>
      <c r="G484" s="9">
        <v>1</v>
      </c>
      <c r="H484" s="19" t="s">
        <v>1572</v>
      </c>
      <c r="I484" s="21"/>
      <c r="J484" s="21"/>
      <c r="K484" s="59"/>
      <c r="L484" s="60">
        <v>83</v>
      </c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  <c r="AA484" s="7"/>
      <c r="AB484" s="7"/>
      <c r="AC484" s="7"/>
      <c r="AD484" s="7"/>
      <c r="AE484" s="7"/>
      <c r="AF484" s="7"/>
      <c r="AG484" s="7"/>
      <c r="AH484" s="7"/>
      <c r="AI484" s="7"/>
      <c r="AJ484" s="7"/>
      <c r="AK484" s="7"/>
      <c r="AL484" s="7"/>
      <c r="AM484" s="7"/>
      <c r="AN484" s="7"/>
      <c r="AO484" s="7"/>
      <c r="AP484" s="7"/>
      <c r="AQ484" s="7"/>
      <c r="AR484" s="7"/>
      <c r="AS484" s="7"/>
      <c r="AT484" s="7"/>
      <c r="AU484" s="7"/>
      <c r="AV484" s="7"/>
      <c r="AW484" s="7"/>
      <c r="AX484" s="7"/>
      <c r="AY484" s="7"/>
      <c r="AZ484" s="7"/>
      <c r="BA484" s="7"/>
      <c r="BB484" s="7"/>
      <c r="BC484" s="7"/>
      <c r="BD484" s="7"/>
      <c r="BE484" s="7"/>
      <c r="BF484" s="7"/>
      <c r="BG484" s="7"/>
      <c r="BH484" s="7"/>
      <c r="BI484" s="7"/>
      <c r="BJ484" s="7"/>
      <c r="BK484" s="7"/>
      <c r="BL484" s="7"/>
      <c r="BM484" s="7"/>
      <c r="BN484" s="7"/>
      <c r="BO484" s="7"/>
      <c r="BP484" s="7"/>
      <c r="BQ484" s="7"/>
      <c r="BR484" s="7"/>
      <c r="BS484" s="7"/>
      <c r="BT484" s="7"/>
      <c r="BU484" s="7"/>
      <c r="BV484" s="7"/>
      <c r="BW484" s="7"/>
      <c r="BX484" s="7"/>
      <c r="BY484" s="7"/>
      <c r="BZ484" s="7"/>
      <c r="CA484" s="7"/>
      <c r="CB484" s="7"/>
      <c r="CC484" s="7"/>
      <c r="CD484" s="7"/>
      <c r="CE484" s="7"/>
      <c r="CF484" s="7"/>
      <c r="CG484" s="7"/>
      <c r="CH484" s="7"/>
      <c r="CI484" s="7"/>
      <c r="CJ484" s="7"/>
      <c r="CK484" s="7"/>
      <c r="CL484" s="7"/>
      <c r="CM484" s="7"/>
      <c r="CN484" s="7"/>
      <c r="CO484" s="7"/>
      <c r="CP484" s="7"/>
      <c r="CQ484" s="7"/>
      <c r="CR484" s="7"/>
      <c r="CS484" s="7"/>
      <c r="CT484" s="7"/>
      <c r="CU484" s="7"/>
      <c r="CV484" s="7"/>
      <c r="CW484" s="7"/>
      <c r="CX484" s="7"/>
      <c r="CY484" s="7"/>
      <c r="CZ484" s="7"/>
      <c r="DA484" s="7"/>
      <c r="DB484" s="7"/>
      <c r="DC484" s="7"/>
      <c r="DD484" s="7"/>
      <c r="DE484" s="7"/>
      <c r="DF484" s="7"/>
      <c r="DG484" s="7"/>
      <c r="DH484" s="7"/>
      <c r="DI484" s="7"/>
      <c r="DJ484" s="7"/>
      <c r="DK484" s="7"/>
      <c r="DL484" s="7"/>
      <c r="DM484" s="7"/>
      <c r="DN484" s="7"/>
      <c r="DO484" s="7"/>
      <c r="DP484" s="7"/>
      <c r="DQ484" s="7"/>
      <c r="DR484" s="7"/>
      <c r="DS484" s="7"/>
      <c r="DT484" s="7"/>
      <c r="DU484" s="7"/>
      <c r="DV484" s="7"/>
      <c r="DW484" s="7"/>
      <c r="DX484" s="7"/>
      <c r="DY484" s="7"/>
      <c r="DZ484" s="7"/>
      <c r="EA484" s="7"/>
      <c r="EB484" s="7"/>
      <c r="EC484" s="7"/>
      <c r="ED484" s="7"/>
      <c r="EE484" s="7"/>
      <c r="EF484" s="7"/>
      <c r="EG484" s="7"/>
      <c r="EH484" s="7"/>
      <c r="EI484" s="7"/>
      <c r="EJ484" s="7"/>
      <c r="EK484" s="7"/>
      <c r="EL484" s="7"/>
      <c r="EM484" s="7"/>
      <c r="EN484" s="7"/>
      <c r="EO484" s="7"/>
      <c r="EP484" s="7"/>
      <c r="EQ484" s="7"/>
      <c r="ER484" s="7"/>
      <c r="ES484" s="7"/>
      <c r="ET484" s="7"/>
      <c r="EU484" s="7"/>
      <c r="EV484" s="7"/>
      <c r="EW484" s="7"/>
      <c r="EX484" s="7"/>
      <c r="EY484" s="7"/>
      <c r="EZ484" s="7"/>
      <c r="FA484" s="7"/>
      <c r="FB484" s="7"/>
      <c r="FC484" s="7"/>
      <c r="FD484" s="7"/>
      <c r="FE484" s="7"/>
      <c r="FF484" s="7"/>
      <c r="FG484" s="7"/>
      <c r="FH484" s="7"/>
      <c r="FI484" s="7"/>
      <c r="FJ484" s="7"/>
      <c r="FK484" s="7"/>
      <c r="FL484" s="7"/>
      <c r="FM484" s="7"/>
      <c r="FN484" s="7"/>
      <c r="FO484" s="7"/>
      <c r="FP484" s="7"/>
      <c r="FQ484" s="7"/>
      <c r="FR484" s="7"/>
      <c r="FS484" s="7"/>
      <c r="FT484" s="7"/>
      <c r="FU484" s="7"/>
      <c r="FV484" s="7"/>
      <c r="FW484" s="7"/>
      <c r="FX484" s="7"/>
      <c r="FY484" s="7"/>
      <c r="FZ484" s="7"/>
      <c r="GA484" s="7"/>
      <c r="GB484" s="7"/>
      <c r="GC484" s="7"/>
      <c r="GD484" s="7"/>
      <c r="GE484" s="7"/>
      <c r="GF484" s="7"/>
      <c r="GG484" s="7"/>
      <c r="GH484" s="7"/>
      <c r="GI484" s="7"/>
      <c r="GJ484" s="7"/>
      <c r="GK484" s="7"/>
      <c r="GL484" s="7"/>
      <c r="GM484" s="7"/>
      <c r="GN484" s="7"/>
      <c r="GO484" s="7"/>
      <c r="GP484" s="7"/>
      <c r="GQ484" s="7"/>
      <c r="GR484" s="7"/>
      <c r="GS484" s="7"/>
      <c r="GT484" s="7"/>
      <c r="GU484" s="7"/>
      <c r="GV484" s="7"/>
      <c r="GW484" s="7"/>
      <c r="GX484" s="7"/>
      <c r="GY484" s="7"/>
      <c r="GZ484" s="7"/>
      <c r="HA484" s="7"/>
      <c r="HB484" s="7"/>
      <c r="HC484" s="7"/>
      <c r="HD484" s="7"/>
      <c r="HE484" s="7"/>
      <c r="HF484" s="7"/>
      <c r="HG484" s="7"/>
    </row>
    <row r="485" spans="1:215" ht="12.75" customHeight="1">
      <c r="A485" s="27" t="s">
        <v>1821</v>
      </c>
      <c r="B485" s="14">
        <v>8435134854168</v>
      </c>
      <c r="C485" s="19" t="s">
        <v>1579</v>
      </c>
      <c r="D485" s="16" t="s">
        <v>1364</v>
      </c>
      <c r="E485" s="16" t="s">
        <v>1364</v>
      </c>
      <c r="F485" s="16" t="s">
        <v>1364</v>
      </c>
      <c r="G485" s="21">
        <v>1</v>
      </c>
      <c r="H485" s="19" t="s">
        <v>1572</v>
      </c>
      <c r="I485" s="17"/>
      <c r="J485" s="20"/>
      <c r="K485" s="28"/>
      <c r="L485" s="60">
        <v>25</v>
      </c>
    </row>
    <row r="486" spans="1:215" ht="12.75" customHeight="1">
      <c r="A486" s="27" t="s">
        <v>1818</v>
      </c>
      <c r="B486" s="18">
        <v>8435134853925</v>
      </c>
      <c r="C486" s="15" t="s">
        <v>1814</v>
      </c>
      <c r="D486" s="10"/>
      <c r="E486" s="10"/>
      <c r="F486" s="10"/>
      <c r="G486" s="9">
        <v>1</v>
      </c>
      <c r="H486" s="19" t="s">
        <v>1572</v>
      </c>
      <c r="I486" s="21"/>
      <c r="J486" s="21"/>
      <c r="K486" s="21"/>
      <c r="L486" s="60">
        <v>138</v>
      </c>
    </row>
    <row r="487" spans="1:215" ht="12.75" customHeight="1">
      <c r="A487" s="27" t="s">
        <v>1831</v>
      </c>
      <c r="B487" s="18">
        <v>8435134854847</v>
      </c>
      <c r="C487" s="35" t="s">
        <v>1830</v>
      </c>
      <c r="D487" s="35" t="s">
        <v>1364</v>
      </c>
      <c r="E487" s="35" t="s">
        <v>1364</v>
      </c>
      <c r="F487" s="35" t="s">
        <v>1364</v>
      </c>
      <c r="G487" s="35">
        <v>1</v>
      </c>
      <c r="H487" s="35" t="s">
        <v>172</v>
      </c>
      <c r="I487" s="35" t="s">
        <v>1364</v>
      </c>
      <c r="J487" s="35" t="s">
        <v>1364</v>
      </c>
      <c r="K487" s="35" t="s">
        <v>1364</v>
      </c>
      <c r="L487" s="60">
        <v>168</v>
      </c>
    </row>
    <row r="488" spans="1:215" ht="12.75" customHeight="1">
      <c r="A488" s="18" t="s">
        <v>1833</v>
      </c>
      <c r="B488" s="18">
        <v>8435134854830</v>
      </c>
      <c r="C488" s="18" t="s">
        <v>1832</v>
      </c>
      <c r="D488" s="35" t="s">
        <v>1364</v>
      </c>
      <c r="E488" s="35" t="s">
        <v>1364</v>
      </c>
      <c r="F488" s="35" t="s">
        <v>1364</v>
      </c>
      <c r="G488" s="35">
        <v>1</v>
      </c>
      <c r="H488" s="18" t="s">
        <v>172</v>
      </c>
      <c r="I488" s="35" t="s">
        <v>1364</v>
      </c>
      <c r="J488" s="35" t="s">
        <v>1364</v>
      </c>
      <c r="K488" s="35" t="s">
        <v>1364</v>
      </c>
      <c r="L488" s="60">
        <v>115</v>
      </c>
    </row>
    <row r="489" spans="1:215" ht="12.75" customHeight="1">
      <c r="A489" s="18" t="s">
        <v>1843</v>
      </c>
      <c r="B489" s="18">
        <v>8435134854823</v>
      </c>
      <c r="C489" s="18" t="s">
        <v>1844</v>
      </c>
      <c r="D489" s="35" t="s">
        <v>1364</v>
      </c>
      <c r="E489" s="35" t="s">
        <v>1364</v>
      </c>
      <c r="F489" s="35" t="s">
        <v>1364</v>
      </c>
      <c r="G489" s="35">
        <v>1</v>
      </c>
      <c r="H489" s="18" t="s">
        <v>172</v>
      </c>
      <c r="I489" s="35" t="s">
        <v>1364</v>
      </c>
      <c r="J489" s="35" t="s">
        <v>1364</v>
      </c>
      <c r="K489" s="35" t="s">
        <v>1364</v>
      </c>
      <c r="L489" s="60">
        <v>132</v>
      </c>
    </row>
    <row r="490" spans="1:215" ht="12.75" customHeight="1">
      <c r="A490" s="18" t="s">
        <v>1848</v>
      </c>
      <c r="B490" s="18">
        <v>8435134854878</v>
      </c>
      <c r="C490" s="18" t="s">
        <v>1849</v>
      </c>
      <c r="D490" s="35" t="s">
        <v>1364</v>
      </c>
      <c r="E490" s="35" t="s">
        <v>1364</v>
      </c>
      <c r="F490" s="35" t="s">
        <v>1364</v>
      </c>
      <c r="G490" s="21" t="s">
        <v>1850</v>
      </c>
      <c r="H490" s="18" t="s">
        <v>172</v>
      </c>
      <c r="I490" s="35" t="s">
        <v>1855</v>
      </c>
      <c r="J490" s="38">
        <f>(550*550*250)*0.01</f>
        <v>756250</v>
      </c>
      <c r="K490" s="35" t="s">
        <v>1858</v>
      </c>
      <c r="L490" s="60">
        <v>617</v>
      </c>
    </row>
    <row r="491" spans="1:215" ht="12.75" customHeight="1">
      <c r="A491" s="27" t="s">
        <v>1922</v>
      </c>
      <c r="B491" s="40">
        <v>8435134856063</v>
      </c>
      <c r="C491" s="27" t="s">
        <v>1917</v>
      </c>
      <c r="D491" s="54" t="s">
        <v>1364</v>
      </c>
      <c r="E491" s="54" t="s">
        <v>1364</v>
      </c>
      <c r="F491" s="54" t="s">
        <v>1364</v>
      </c>
      <c r="G491" s="54">
        <v>1</v>
      </c>
      <c r="H491" s="27" t="s">
        <v>1572</v>
      </c>
      <c r="I491" s="42" t="s">
        <v>1964</v>
      </c>
      <c r="J491" s="27"/>
      <c r="K491" s="27" t="s">
        <v>1963</v>
      </c>
      <c r="L491" s="61">
        <v>2890</v>
      </c>
    </row>
    <row r="492" spans="1:215" ht="12.75" customHeight="1">
      <c r="A492" s="27" t="s">
        <v>1315</v>
      </c>
      <c r="B492" s="14">
        <v>8435134843278</v>
      </c>
      <c r="C492" s="19" t="s">
        <v>1316</v>
      </c>
      <c r="D492" s="16" t="s">
        <v>1364</v>
      </c>
      <c r="E492" s="16" t="s">
        <v>1364</v>
      </c>
      <c r="F492" s="16" t="s">
        <v>1364</v>
      </c>
      <c r="G492" s="21">
        <v>1</v>
      </c>
      <c r="H492" s="19" t="s">
        <v>172</v>
      </c>
      <c r="I492" s="17"/>
      <c r="J492" s="20"/>
      <c r="K492" s="28"/>
      <c r="L492" s="51">
        <v>957</v>
      </c>
    </row>
    <row r="493" spans="1:215" ht="12.75" customHeight="1">
      <c r="A493" s="27" t="s">
        <v>1317</v>
      </c>
      <c r="B493" s="14">
        <v>8435134843285</v>
      </c>
      <c r="C493" s="19" t="s">
        <v>1318</v>
      </c>
      <c r="D493" s="16" t="s">
        <v>1364</v>
      </c>
      <c r="E493" s="16" t="s">
        <v>1364</v>
      </c>
      <c r="F493" s="16" t="s">
        <v>1364</v>
      </c>
      <c r="G493" s="21">
        <v>1</v>
      </c>
      <c r="H493" s="19" t="s">
        <v>172</v>
      </c>
      <c r="I493" s="17"/>
      <c r="J493" s="20"/>
      <c r="K493" s="28"/>
      <c r="L493" s="51">
        <v>1253</v>
      </c>
    </row>
    <row r="494" spans="1:215" ht="12.75" customHeight="1">
      <c r="A494" s="27" t="s">
        <v>1319</v>
      </c>
      <c r="B494" s="14">
        <v>8435134843292</v>
      </c>
      <c r="C494" s="19" t="s">
        <v>1320</v>
      </c>
      <c r="D494" s="16" t="s">
        <v>1364</v>
      </c>
      <c r="E494" s="16" t="s">
        <v>1364</v>
      </c>
      <c r="F494" s="16" t="s">
        <v>1364</v>
      </c>
      <c r="G494" s="21">
        <v>1</v>
      </c>
      <c r="H494" s="19" t="s">
        <v>172</v>
      </c>
      <c r="I494" s="17"/>
      <c r="J494" s="20"/>
      <c r="K494" s="28"/>
      <c r="L494" s="51">
        <v>1230</v>
      </c>
    </row>
    <row r="495" spans="1:215" ht="12.75" customHeight="1">
      <c r="A495" s="27" t="s">
        <v>1321</v>
      </c>
      <c r="B495" s="14">
        <v>8435134843308</v>
      </c>
      <c r="C495" s="19" t="s">
        <v>1322</v>
      </c>
      <c r="D495" s="16" t="s">
        <v>1364</v>
      </c>
      <c r="E495" s="16" t="s">
        <v>1364</v>
      </c>
      <c r="F495" s="16" t="s">
        <v>1364</v>
      </c>
      <c r="G495" s="21">
        <v>1</v>
      </c>
      <c r="H495" s="19" t="s">
        <v>172</v>
      </c>
      <c r="I495" s="17"/>
      <c r="J495" s="20"/>
      <c r="K495" s="28"/>
      <c r="L495" s="51">
        <v>1484</v>
      </c>
    </row>
    <row r="496" spans="1:215" ht="12.75" customHeight="1">
      <c r="A496" s="27" t="s">
        <v>1323</v>
      </c>
      <c r="B496" s="14">
        <v>8435134843315</v>
      </c>
      <c r="C496" s="19" t="s">
        <v>1324</v>
      </c>
      <c r="D496" s="16" t="s">
        <v>1364</v>
      </c>
      <c r="E496" s="16" t="s">
        <v>1364</v>
      </c>
      <c r="F496" s="16" t="s">
        <v>1364</v>
      </c>
      <c r="G496" s="21">
        <v>1</v>
      </c>
      <c r="H496" s="19" t="s">
        <v>172</v>
      </c>
      <c r="I496" s="17"/>
      <c r="J496" s="20"/>
      <c r="K496" s="28"/>
      <c r="L496" s="51">
        <v>1619</v>
      </c>
    </row>
    <row r="497" spans="1:12" ht="12.75" customHeight="1">
      <c r="A497" s="27" t="s">
        <v>1325</v>
      </c>
      <c r="B497" s="14">
        <v>8435134843322</v>
      </c>
      <c r="C497" s="19" t="s">
        <v>1326</v>
      </c>
      <c r="D497" s="16" t="s">
        <v>1364</v>
      </c>
      <c r="E497" s="16" t="s">
        <v>1364</v>
      </c>
      <c r="F497" s="16" t="s">
        <v>1364</v>
      </c>
      <c r="G497" s="21">
        <v>1</v>
      </c>
      <c r="H497" s="19" t="s">
        <v>172</v>
      </c>
      <c r="I497" s="17"/>
      <c r="J497" s="20"/>
      <c r="K497" s="28"/>
      <c r="L497" s="51">
        <v>1697</v>
      </c>
    </row>
    <row r="498" spans="1:12" ht="12.75" customHeight="1">
      <c r="A498" s="27" t="s">
        <v>970</v>
      </c>
      <c r="B498" s="14">
        <v>8435134847399</v>
      </c>
      <c r="C498" s="19" t="s">
        <v>972</v>
      </c>
      <c r="D498" s="16" t="s">
        <v>1364</v>
      </c>
      <c r="E498" s="16" t="s">
        <v>1364</v>
      </c>
      <c r="F498" s="16" t="s">
        <v>1364</v>
      </c>
      <c r="G498" s="21">
        <v>1</v>
      </c>
      <c r="H498" s="19" t="s">
        <v>968</v>
      </c>
      <c r="I498" s="17"/>
      <c r="J498" s="20"/>
      <c r="K498" s="28"/>
      <c r="L498" s="51">
        <v>323</v>
      </c>
    </row>
    <row r="499" spans="1:12" ht="12.75" customHeight="1">
      <c r="A499" s="27" t="s">
        <v>1385</v>
      </c>
      <c r="B499" s="14">
        <v>8435134849553</v>
      </c>
      <c r="C499" s="19" t="s">
        <v>1104</v>
      </c>
      <c r="D499" s="16" t="s">
        <v>1364</v>
      </c>
      <c r="E499" s="16" t="s">
        <v>1364</v>
      </c>
      <c r="F499" s="16" t="s">
        <v>1364</v>
      </c>
      <c r="G499" s="21">
        <v>1</v>
      </c>
      <c r="H499" s="19" t="s">
        <v>857</v>
      </c>
      <c r="I499" s="17" t="s">
        <v>1364</v>
      </c>
      <c r="J499" s="20" t="s">
        <v>1364</v>
      </c>
      <c r="K499" s="28" t="s">
        <v>1364</v>
      </c>
      <c r="L499" s="51">
        <v>74</v>
      </c>
    </row>
    <row r="500" spans="1:12" ht="12.75" customHeight="1">
      <c r="A500" s="27" t="s">
        <v>1386</v>
      </c>
      <c r="B500" s="14">
        <v>8435134849560</v>
      </c>
      <c r="C500" s="19" t="s">
        <v>1105</v>
      </c>
      <c r="D500" s="16" t="s">
        <v>1364</v>
      </c>
      <c r="E500" s="16" t="s">
        <v>1364</v>
      </c>
      <c r="F500" s="16" t="s">
        <v>1364</v>
      </c>
      <c r="G500" s="21">
        <v>1</v>
      </c>
      <c r="H500" s="19" t="s">
        <v>857</v>
      </c>
      <c r="I500" s="17" t="s">
        <v>1364</v>
      </c>
      <c r="J500" s="20" t="s">
        <v>1364</v>
      </c>
      <c r="K500" s="28" t="s">
        <v>1364</v>
      </c>
      <c r="L500" s="51">
        <v>209</v>
      </c>
    </row>
    <row r="501" spans="1:12" ht="12.75" customHeight="1">
      <c r="A501" s="27" t="s">
        <v>1387</v>
      </c>
      <c r="B501" s="14">
        <v>8435134849577</v>
      </c>
      <c r="C501" s="19" t="s">
        <v>1106</v>
      </c>
      <c r="D501" s="16" t="s">
        <v>1364</v>
      </c>
      <c r="E501" s="16" t="s">
        <v>1364</v>
      </c>
      <c r="F501" s="16" t="s">
        <v>1364</v>
      </c>
      <c r="G501" s="21">
        <v>1</v>
      </c>
      <c r="H501" s="19" t="s">
        <v>857</v>
      </c>
      <c r="I501" s="17" t="s">
        <v>1364</v>
      </c>
      <c r="J501" s="20" t="s">
        <v>1364</v>
      </c>
      <c r="K501" s="28" t="s">
        <v>1364</v>
      </c>
      <c r="L501" s="51">
        <v>156</v>
      </c>
    </row>
    <row r="502" spans="1:12" ht="12.75" customHeight="1">
      <c r="A502" s="27" t="s">
        <v>1388</v>
      </c>
      <c r="B502" s="14">
        <v>8435134849584</v>
      </c>
      <c r="C502" s="19" t="s">
        <v>1107</v>
      </c>
      <c r="D502" s="16" t="s">
        <v>1364</v>
      </c>
      <c r="E502" s="16" t="s">
        <v>1364</v>
      </c>
      <c r="F502" s="16" t="s">
        <v>1364</v>
      </c>
      <c r="G502" s="21">
        <v>1</v>
      </c>
      <c r="H502" s="19" t="s">
        <v>857</v>
      </c>
      <c r="I502" s="17" t="s">
        <v>1364</v>
      </c>
      <c r="J502" s="20" t="s">
        <v>1364</v>
      </c>
      <c r="K502" s="28" t="s">
        <v>1364</v>
      </c>
      <c r="L502" s="51">
        <v>190</v>
      </c>
    </row>
    <row r="503" spans="1:12" ht="12.75" customHeight="1">
      <c r="A503" s="27" t="s">
        <v>1389</v>
      </c>
      <c r="B503" s="14">
        <v>8435134849591</v>
      </c>
      <c r="C503" s="19" t="s">
        <v>1108</v>
      </c>
      <c r="D503" s="16" t="s">
        <v>1364</v>
      </c>
      <c r="E503" s="16" t="s">
        <v>1364</v>
      </c>
      <c r="F503" s="16" t="s">
        <v>1364</v>
      </c>
      <c r="G503" s="21">
        <v>1</v>
      </c>
      <c r="H503" s="19" t="s">
        <v>857</v>
      </c>
      <c r="I503" s="17" t="s">
        <v>1364</v>
      </c>
      <c r="J503" s="20" t="s">
        <v>1364</v>
      </c>
      <c r="K503" s="28" t="s">
        <v>1364</v>
      </c>
      <c r="L503" s="51">
        <v>220</v>
      </c>
    </row>
    <row r="504" spans="1:12" ht="12.75" customHeight="1">
      <c r="A504" s="27" t="s">
        <v>1652</v>
      </c>
      <c r="B504" s="18">
        <v>8435134851617</v>
      </c>
      <c r="C504" s="15" t="s">
        <v>1655</v>
      </c>
      <c r="D504" s="10"/>
      <c r="E504" s="10"/>
      <c r="F504" s="10"/>
      <c r="G504" s="9">
        <v>1</v>
      </c>
      <c r="H504" s="8" t="s">
        <v>1637</v>
      </c>
      <c r="I504" s="10"/>
      <c r="J504" s="10"/>
      <c r="K504" s="10"/>
      <c r="L504" s="51">
        <v>138</v>
      </c>
    </row>
    <row r="505" spans="1:12" ht="12.75" customHeight="1">
      <c r="A505" s="27" t="s">
        <v>1653</v>
      </c>
      <c r="B505" s="18">
        <v>8435134851624</v>
      </c>
      <c r="C505" s="15" t="s">
        <v>1656</v>
      </c>
      <c r="D505" s="10"/>
      <c r="E505" s="10"/>
      <c r="F505" s="10"/>
      <c r="G505" s="9">
        <v>1</v>
      </c>
      <c r="H505" s="8" t="s">
        <v>1637</v>
      </c>
      <c r="I505" s="10"/>
      <c r="J505" s="10"/>
      <c r="K505" s="10"/>
      <c r="L505" s="60">
        <v>138</v>
      </c>
    </row>
    <row r="506" spans="1:12" ht="12.75" customHeight="1">
      <c r="A506" s="27" t="s">
        <v>1654</v>
      </c>
      <c r="B506" s="18">
        <v>8435134851679</v>
      </c>
      <c r="C506" s="15" t="s">
        <v>1657</v>
      </c>
      <c r="D506" s="10"/>
      <c r="E506" s="10"/>
      <c r="F506" s="10"/>
      <c r="G506" s="9">
        <v>1</v>
      </c>
      <c r="H506" s="8" t="s">
        <v>1637</v>
      </c>
      <c r="I506" s="10"/>
      <c r="J506" s="10"/>
      <c r="K506" s="10"/>
      <c r="L506" s="60">
        <v>143</v>
      </c>
    </row>
    <row r="507" spans="1:12" ht="12.75" customHeight="1">
      <c r="A507" s="27" t="s">
        <v>1576</v>
      </c>
      <c r="B507" s="32">
        <v>8435134852379</v>
      </c>
      <c r="C507" s="18" t="s">
        <v>1577</v>
      </c>
      <c r="D507" s="10" t="s">
        <v>1364</v>
      </c>
      <c r="E507" s="10" t="s">
        <v>1364</v>
      </c>
      <c r="F507" s="10" t="s">
        <v>1364</v>
      </c>
      <c r="G507" s="9">
        <v>1</v>
      </c>
      <c r="H507" s="8" t="s">
        <v>172</v>
      </c>
      <c r="I507" s="21"/>
      <c r="J507" s="21"/>
      <c r="K507" s="21"/>
      <c r="L507" s="60">
        <v>183</v>
      </c>
    </row>
    <row r="508" spans="1:12" ht="12.75" customHeight="1">
      <c r="A508" s="27" t="s">
        <v>1558</v>
      </c>
      <c r="B508" s="32">
        <v>8435134852164</v>
      </c>
      <c r="C508" s="15" t="s">
        <v>1559</v>
      </c>
      <c r="D508" s="10" t="s">
        <v>1364</v>
      </c>
      <c r="E508" s="10" t="s">
        <v>1364</v>
      </c>
      <c r="F508" s="10" t="s">
        <v>1364</v>
      </c>
      <c r="G508" s="9">
        <v>1</v>
      </c>
      <c r="H508" s="8" t="s">
        <v>172</v>
      </c>
      <c r="I508" s="21"/>
      <c r="J508" s="21"/>
      <c r="K508" s="21"/>
      <c r="L508" s="60">
        <v>442</v>
      </c>
    </row>
    <row r="509" spans="1:12" ht="12.75" customHeight="1">
      <c r="A509" s="27" t="s">
        <v>1604</v>
      </c>
      <c r="B509" s="14">
        <v>8435134852850</v>
      </c>
      <c r="C509" s="19" t="s">
        <v>1824</v>
      </c>
      <c r="D509" s="16"/>
      <c r="E509" s="16"/>
      <c r="F509" s="16"/>
      <c r="G509" s="21">
        <v>1</v>
      </c>
      <c r="H509" s="19" t="s">
        <v>1637</v>
      </c>
      <c r="I509" s="17"/>
      <c r="J509" s="20"/>
      <c r="K509" s="28"/>
      <c r="L509" s="60">
        <v>820</v>
      </c>
    </row>
    <row r="510" spans="1:12" ht="12.75" customHeight="1">
      <c r="A510" s="27" t="s">
        <v>1605</v>
      </c>
      <c r="B510" s="14">
        <v>8435134852867</v>
      </c>
      <c r="C510" s="15" t="s">
        <v>1825</v>
      </c>
      <c r="D510" s="10"/>
      <c r="E510" s="10"/>
      <c r="F510" s="10"/>
      <c r="G510" s="9">
        <v>1</v>
      </c>
      <c r="H510" s="8" t="s">
        <v>1637</v>
      </c>
      <c r="I510" s="31"/>
      <c r="J510" s="21"/>
      <c r="K510" s="21"/>
      <c r="L510" s="60">
        <v>990</v>
      </c>
    </row>
    <row r="511" spans="1:12" ht="12.75" customHeight="1">
      <c r="A511" s="27" t="s">
        <v>1819</v>
      </c>
      <c r="B511" s="18">
        <v>8435134854144</v>
      </c>
      <c r="C511" s="18" t="s">
        <v>1639</v>
      </c>
      <c r="D511" s="10"/>
      <c r="E511" s="10"/>
      <c r="F511" s="10"/>
      <c r="G511" s="9">
        <v>1</v>
      </c>
      <c r="H511" s="8" t="s">
        <v>1637</v>
      </c>
      <c r="I511" s="10"/>
      <c r="J511" s="10"/>
      <c r="K511" s="10"/>
      <c r="L511" s="52">
        <v>77</v>
      </c>
    </row>
    <row r="512" spans="1:12" ht="12.75" customHeight="1">
      <c r="A512" s="27" t="s">
        <v>1845</v>
      </c>
      <c r="B512" s="14">
        <v>8435134850641</v>
      </c>
      <c r="C512" s="15" t="s">
        <v>1424</v>
      </c>
      <c r="D512" s="10" t="s">
        <v>1364</v>
      </c>
      <c r="E512" s="10" t="s">
        <v>1364</v>
      </c>
      <c r="F512" s="10" t="s">
        <v>1364</v>
      </c>
      <c r="G512" s="9">
        <v>1</v>
      </c>
      <c r="H512" s="8" t="s">
        <v>172</v>
      </c>
      <c r="I512" s="31">
        <v>0.45500000000000002</v>
      </c>
      <c r="J512" s="21">
        <f>110*50*60</f>
        <v>330000</v>
      </c>
      <c r="K512" s="21" t="s">
        <v>1429</v>
      </c>
      <c r="L512" s="60">
        <v>145</v>
      </c>
    </row>
    <row r="513" spans="1:12" ht="12.75" customHeight="1">
      <c r="A513" s="27" t="s">
        <v>1828</v>
      </c>
      <c r="B513" s="18">
        <v>8435134854762</v>
      </c>
      <c r="C513" s="35" t="s">
        <v>1829</v>
      </c>
      <c r="D513" s="35" t="s">
        <v>1364</v>
      </c>
      <c r="E513" s="35" t="s">
        <v>1364</v>
      </c>
      <c r="F513" s="35" t="s">
        <v>1364</v>
      </c>
      <c r="G513" s="35">
        <v>1</v>
      </c>
      <c r="H513" s="35" t="s">
        <v>172</v>
      </c>
      <c r="I513" s="35" t="s">
        <v>1364</v>
      </c>
      <c r="J513" s="35" t="s">
        <v>1364</v>
      </c>
      <c r="K513" s="35" t="s">
        <v>1364</v>
      </c>
      <c r="L513" s="51">
        <v>27</v>
      </c>
    </row>
    <row r="514" spans="1:12" ht="12.75" customHeight="1">
      <c r="A514" s="27" t="s">
        <v>1901</v>
      </c>
      <c r="B514" s="40">
        <v>8435134856230</v>
      </c>
      <c r="C514" s="27" t="s">
        <v>1915</v>
      </c>
      <c r="D514" s="54" t="s">
        <v>1364</v>
      </c>
      <c r="E514" s="54" t="s">
        <v>1364</v>
      </c>
      <c r="F514" s="54" t="s">
        <v>1364</v>
      </c>
      <c r="G514" s="54">
        <v>1</v>
      </c>
      <c r="H514" s="42" t="s">
        <v>1930</v>
      </c>
      <c r="I514" s="42" t="s">
        <v>1960</v>
      </c>
      <c r="J514" s="27"/>
      <c r="K514" s="27" t="s">
        <v>1959</v>
      </c>
      <c r="L514" s="57">
        <v>27</v>
      </c>
    </row>
    <row r="515" spans="1:12" ht="12.75" customHeight="1">
      <c r="A515" s="27" t="s">
        <v>1897</v>
      </c>
      <c r="B515" s="40">
        <v>8435134856186</v>
      </c>
      <c r="C515" s="27" t="s">
        <v>1898</v>
      </c>
      <c r="D515" s="54" t="s">
        <v>1364</v>
      </c>
      <c r="E515" s="54" t="s">
        <v>1364</v>
      </c>
      <c r="F515" s="54" t="s">
        <v>1364</v>
      </c>
      <c r="G515" s="54">
        <v>1</v>
      </c>
      <c r="H515" s="42" t="s">
        <v>1930</v>
      </c>
      <c r="I515" s="42" t="s">
        <v>1955</v>
      </c>
      <c r="J515" s="27"/>
      <c r="K515" s="27" t="s">
        <v>1953</v>
      </c>
      <c r="L515" s="57">
        <v>244</v>
      </c>
    </row>
    <row r="516" spans="1:12" ht="12.75" customHeight="1">
      <c r="A516" s="27" t="s">
        <v>1895</v>
      </c>
      <c r="B516" s="40">
        <v>8435134856193</v>
      </c>
      <c r="C516" s="27" t="s">
        <v>1896</v>
      </c>
      <c r="D516" s="54" t="s">
        <v>1364</v>
      </c>
      <c r="E516" s="54" t="s">
        <v>1364</v>
      </c>
      <c r="F516" s="54" t="s">
        <v>1364</v>
      </c>
      <c r="G516" s="54">
        <v>1</v>
      </c>
      <c r="H516" s="42" t="s">
        <v>1930</v>
      </c>
      <c r="I516" s="42" t="s">
        <v>1955</v>
      </c>
      <c r="J516" s="27"/>
      <c r="K516" s="27" t="s">
        <v>1953</v>
      </c>
      <c r="L516" s="57">
        <v>264</v>
      </c>
    </row>
    <row r="517" spans="1:12" ht="12.75" customHeight="1">
      <c r="A517" s="27" t="s">
        <v>1893</v>
      </c>
      <c r="B517" s="40">
        <v>8435134856209</v>
      </c>
      <c r="C517" s="27" t="s">
        <v>1894</v>
      </c>
      <c r="D517" s="54" t="s">
        <v>1364</v>
      </c>
      <c r="E517" s="54" t="s">
        <v>1364</v>
      </c>
      <c r="F517" s="54" t="s">
        <v>1364</v>
      </c>
      <c r="G517" s="54">
        <v>1</v>
      </c>
      <c r="H517" s="42" t="s">
        <v>1930</v>
      </c>
      <c r="I517" s="42" t="s">
        <v>1850</v>
      </c>
      <c r="J517" s="27"/>
      <c r="K517" s="27" t="s">
        <v>1953</v>
      </c>
      <c r="L517" s="57">
        <v>285</v>
      </c>
    </row>
    <row r="518" spans="1:12" ht="12.75" customHeight="1">
      <c r="A518" s="27" t="s">
        <v>1891</v>
      </c>
      <c r="B518" s="40">
        <v>8435134856216</v>
      </c>
      <c r="C518" s="27" t="s">
        <v>1892</v>
      </c>
      <c r="D518" s="54" t="s">
        <v>1364</v>
      </c>
      <c r="E518" s="54" t="s">
        <v>1364</v>
      </c>
      <c r="F518" s="54" t="s">
        <v>1364</v>
      </c>
      <c r="G518" s="54">
        <v>1</v>
      </c>
      <c r="H518" s="42" t="s">
        <v>1930</v>
      </c>
      <c r="I518" s="42" t="s">
        <v>1954</v>
      </c>
      <c r="J518" s="27"/>
      <c r="K518" s="27" t="s">
        <v>1953</v>
      </c>
      <c r="L518" s="57">
        <v>255</v>
      </c>
    </row>
    <row r="519" spans="1:12" ht="12.75" customHeight="1">
      <c r="A519" s="27" t="s">
        <v>1889</v>
      </c>
      <c r="B519" s="40">
        <v>8435134856223</v>
      </c>
      <c r="C519" s="27" t="s">
        <v>1890</v>
      </c>
      <c r="D519" s="54" t="s">
        <v>1364</v>
      </c>
      <c r="E519" s="54" t="s">
        <v>1364</v>
      </c>
      <c r="F519" s="54" t="s">
        <v>1364</v>
      </c>
      <c r="G519" s="54">
        <v>1</v>
      </c>
      <c r="H519" s="42" t="s">
        <v>1930</v>
      </c>
      <c r="I519" s="42" t="s">
        <v>1954</v>
      </c>
      <c r="J519" s="27"/>
      <c r="K519" s="27" t="s">
        <v>1953</v>
      </c>
      <c r="L519" s="57">
        <v>275</v>
      </c>
    </row>
    <row r="520" spans="1:12" ht="12.75" customHeight="1">
      <c r="A520" s="27" t="s">
        <v>1887</v>
      </c>
      <c r="B520" s="40">
        <v>8435134856247</v>
      </c>
      <c r="C520" s="27" t="s">
        <v>1888</v>
      </c>
      <c r="D520" s="54" t="s">
        <v>1364</v>
      </c>
      <c r="E520" s="54" t="s">
        <v>1364</v>
      </c>
      <c r="F520" s="54" t="s">
        <v>1364</v>
      </c>
      <c r="G520" s="54">
        <v>1</v>
      </c>
      <c r="H520" s="42" t="s">
        <v>1930</v>
      </c>
      <c r="I520" s="42" t="s">
        <v>1954</v>
      </c>
      <c r="J520" s="27"/>
      <c r="K520" s="27" t="s">
        <v>1953</v>
      </c>
      <c r="L520" s="57">
        <v>296</v>
      </c>
    </row>
    <row r="521" spans="1:12" ht="12.75" customHeight="1">
      <c r="A521" s="27" t="s">
        <v>1900</v>
      </c>
      <c r="B521" s="40">
        <v>8435134856292</v>
      </c>
      <c r="C521" s="27" t="s">
        <v>1924</v>
      </c>
      <c r="D521" s="54" t="s">
        <v>1364</v>
      </c>
      <c r="E521" s="54" t="s">
        <v>1364</v>
      </c>
      <c r="F521" s="54" t="s">
        <v>1364</v>
      </c>
      <c r="G521" s="54">
        <v>1</v>
      </c>
      <c r="H521" s="42" t="s">
        <v>1930</v>
      </c>
      <c r="I521" s="42" t="s">
        <v>1958</v>
      </c>
      <c r="J521" s="27"/>
      <c r="K521" s="27" t="s">
        <v>1956</v>
      </c>
      <c r="L521" s="57">
        <v>153</v>
      </c>
    </row>
    <row r="522" spans="1:12" ht="12.75" customHeight="1">
      <c r="A522" s="27" t="s">
        <v>1899</v>
      </c>
      <c r="B522" s="40">
        <v>8435134856483</v>
      </c>
      <c r="C522" s="27" t="s">
        <v>1925</v>
      </c>
      <c r="D522" s="54" t="s">
        <v>1364</v>
      </c>
      <c r="E522" s="54" t="s">
        <v>1364</v>
      </c>
      <c r="F522" s="54" t="s">
        <v>1364</v>
      </c>
      <c r="G522" s="54">
        <v>1</v>
      </c>
      <c r="H522" s="42" t="s">
        <v>1930</v>
      </c>
      <c r="I522" s="42" t="s">
        <v>1957</v>
      </c>
      <c r="J522" s="27"/>
      <c r="K522" s="27" t="s">
        <v>1956</v>
      </c>
      <c r="L522" s="57">
        <v>158</v>
      </c>
    </row>
    <row r="523" spans="1:12" ht="12.75" customHeight="1">
      <c r="A523" s="27" t="s">
        <v>1914</v>
      </c>
      <c r="B523" s="40">
        <v>8435134856490</v>
      </c>
      <c r="C523" s="27" t="s">
        <v>1921</v>
      </c>
      <c r="D523" s="54" t="s">
        <v>1364</v>
      </c>
      <c r="E523" s="54" t="s">
        <v>1364</v>
      </c>
      <c r="F523" s="54" t="s">
        <v>1364</v>
      </c>
      <c r="G523" s="54">
        <v>1</v>
      </c>
      <c r="H523" s="42" t="s">
        <v>1930</v>
      </c>
      <c r="I523" s="42" t="s">
        <v>1961</v>
      </c>
      <c r="J523" s="27"/>
      <c r="K523" s="27" t="s">
        <v>1962</v>
      </c>
      <c r="L523" s="57">
        <v>26</v>
      </c>
    </row>
    <row r="524" spans="1:12" ht="12.75" customHeight="1">
      <c r="A524" s="27" t="s">
        <v>1328</v>
      </c>
      <c r="B524" s="14">
        <v>8435134827322</v>
      </c>
      <c r="C524" s="19" t="s">
        <v>547</v>
      </c>
      <c r="D524" s="16" t="s">
        <v>1364</v>
      </c>
      <c r="E524" s="16" t="s">
        <v>1364</v>
      </c>
      <c r="F524" s="16" t="s">
        <v>1364</v>
      </c>
      <c r="G524" s="21">
        <v>1</v>
      </c>
      <c r="H524" s="19" t="s">
        <v>172</v>
      </c>
      <c r="I524" s="17"/>
      <c r="J524" s="20"/>
      <c r="K524" s="28"/>
      <c r="L524" s="51">
        <v>940</v>
      </c>
    </row>
    <row r="525" spans="1:12" ht="12.75" customHeight="1">
      <c r="A525" s="27" t="s">
        <v>214</v>
      </c>
      <c r="B525" s="14">
        <v>8435134827681</v>
      </c>
      <c r="C525" s="19" t="s">
        <v>1327</v>
      </c>
      <c r="D525" s="16" t="s">
        <v>1364</v>
      </c>
      <c r="E525" s="16" t="s">
        <v>1364</v>
      </c>
      <c r="F525" s="16" t="s">
        <v>1364</v>
      </c>
      <c r="G525" s="21">
        <v>1</v>
      </c>
      <c r="H525" s="19" t="s">
        <v>172</v>
      </c>
      <c r="I525" s="17"/>
      <c r="J525" s="20"/>
      <c r="K525" s="28"/>
      <c r="L525" s="52">
        <v>1230</v>
      </c>
    </row>
    <row r="526" spans="1:12" ht="12.75" customHeight="1">
      <c r="A526" s="27" t="s">
        <v>744</v>
      </c>
      <c r="B526" s="14">
        <v>8435134849119</v>
      </c>
      <c r="C526" s="15" t="s">
        <v>1847</v>
      </c>
      <c r="D526" s="10"/>
      <c r="E526" s="10"/>
      <c r="F526" s="10"/>
      <c r="G526" s="21">
        <v>1</v>
      </c>
      <c r="H526" s="8" t="s">
        <v>1012</v>
      </c>
      <c r="I526" s="17">
        <v>2</v>
      </c>
      <c r="J526" s="20">
        <f>90*580*115</f>
        <v>6003000</v>
      </c>
      <c r="K526" s="21" t="s">
        <v>115</v>
      </c>
      <c r="L526" s="52">
        <v>196</v>
      </c>
    </row>
    <row r="527" spans="1:12" ht="12.75" customHeight="1">
      <c r="A527" s="27" t="s">
        <v>743</v>
      </c>
      <c r="B527" s="14">
        <v>8435134849126</v>
      </c>
      <c r="C527" s="15" t="s">
        <v>746</v>
      </c>
      <c r="D527" s="10"/>
      <c r="E527" s="10"/>
      <c r="F527" s="10"/>
      <c r="G527" s="21">
        <v>1</v>
      </c>
      <c r="H527" s="8" t="s">
        <v>1012</v>
      </c>
      <c r="I527" s="17">
        <v>1.5</v>
      </c>
      <c r="J527" s="20">
        <f>90*580*115</f>
        <v>6003000</v>
      </c>
      <c r="K527" s="21" t="s">
        <v>115</v>
      </c>
      <c r="L527" s="52">
        <v>117</v>
      </c>
    </row>
    <row r="528" spans="1:12" ht="12.75" customHeight="1">
      <c r="A528" s="27" t="s">
        <v>745</v>
      </c>
      <c r="B528" s="14">
        <v>8435134849133</v>
      </c>
      <c r="C528" s="15" t="s">
        <v>747</v>
      </c>
      <c r="D528" s="10"/>
      <c r="E528" s="10"/>
      <c r="F528" s="10"/>
      <c r="G528" s="21">
        <v>1</v>
      </c>
      <c r="H528" s="8" t="s">
        <v>1012</v>
      </c>
      <c r="I528" s="17">
        <v>1</v>
      </c>
      <c r="J528" s="20">
        <f>90*580*115</f>
        <v>6003000</v>
      </c>
      <c r="K528" s="21" t="s">
        <v>115</v>
      </c>
      <c r="L528" s="52">
        <v>71</v>
      </c>
    </row>
    <row r="529" spans="1:12" ht="12.75" customHeight="1">
      <c r="A529" s="27" t="s">
        <v>500</v>
      </c>
      <c r="B529" s="14">
        <v>8435134833699</v>
      </c>
      <c r="C529" s="19" t="s">
        <v>539</v>
      </c>
      <c r="D529" s="16" t="s">
        <v>1364</v>
      </c>
      <c r="E529" s="16" t="s">
        <v>1364</v>
      </c>
      <c r="F529" s="16" t="s">
        <v>1364</v>
      </c>
      <c r="G529" s="21">
        <v>1</v>
      </c>
      <c r="H529" s="19" t="s">
        <v>538</v>
      </c>
      <c r="I529" s="17"/>
      <c r="J529" s="20"/>
      <c r="K529" s="28"/>
      <c r="L529" s="52">
        <v>49</v>
      </c>
    </row>
    <row r="530" spans="1:12" ht="12.75" customHeight="1">
      <c r="A530" s="27" t="s">
        <v>526</v>
      </c>
      <c r="B530" s="14">
        <v>8435134833590</v>
      </c>
      <c r="C530" s="19" t="s">
        <v>540</v>
      </c>
      <c r="D530" s="16" t="s">
        <v>1364</v>
      </c>
      <c r="E530" s="16" t="s">
        <v>1364</v>
      </c>
      <c r="F530" s="16" t="s">
        <v>1364</v>
      </c>
      <c r="G530" s="21">
        <v>1</v>
      </c>
      <c r="H530" s="19" t="s">
        <v>538</v>
      </c>
      <c r="I530" s="17"/>
      <c r="J530" s="20"/>
      <c r="K530" s="28"/>
      <c r="L530" s="60">
        <v>44</v>
      </c>
    </row>
    <row r="531" spans="1:12" ht="12.75" customHeight="1">
      <c r="A531" s="27" t="s">
        <v>527</v>
      </c>
      <c r="B531" s="14">
        <v>8435134835419</v>
      </c>
      <c r="C531" s="19" t="s">
        <v>541</v>
      </c>
      <c r="D531" s="16" t="s">
        <v>1364</v>
      </c>
      <c r="E531" s="16" t="s">
        <v>1364</v>
      </c>
      <c r="F531" s="16" t="s">
        <v>1364</v>
      </c>
      <c r="G531" s="21">
        <v>1</v>
      </c>
      <c r="H531" s="19" t="s">
        <v>538</v>
      </c>
      <c r="I531" s="17"/>
      <c r="J531" s="20"/>
      <c r="K531" s="28"/>
      <c r="L531" s="51">
        <v>92</v>
      </c>
    </row>
    <row r="532" spans="1:12" ht="12.75" customHeight="1">
      <c r="A532" s="27" t="s">
        <v>1393</v>
      </c>
      <c r="B532" s="14">
        <v>8435134846477</v>
      </c>
      <c r="C532" s="19" t="s">
        <v>1115</v>
      </c>
      <c r="D532" s="16" t="s">
        <v>1364</v>
      </c>
      <c r="E532" s="16" t="s">
        <v>1364</v>
      </c>
      <c r="F532" s="16" t="s">
        <v>1364</v>
      </c>
      <c r="G532" s="21">
        <v>1</v>
      </c>
      <c r="H532" s="19" t="s">
        <v>538</v>
      </c>
      <c r="I532" s="17" t="s">
        <v>1364</v>
      </c>
      <c r="J532" s="20" t="s">
        <v>1364</v>
      </c>
      <c r="K532" s="28" t="s">
        <v>1364</v>
      </c>
      <c r="L532" s="51">
        <v>156</v>
      </c>
    </row>
    <row r="533" spans="1:12" ht="12.75" customHeight="1">
      <c r="A533" s="27" t="s">
        <v>1394</v>
      </c>
      <c r="B533" s="14">
        <v>8435134846484</v>
      </c>
      <c r="C533" s="19" t="s">
        <v>1116</v>
      </c>
      <c r="D533" s="16" t="s">
        <v>1364</v>
      </c>
      <c r="E533" s="16" t="s">
        <v>1364</v>
      </c>
      <c r="F533" s="16" t="s">
        <v>1364</v>
      </c>
      <c r="G533" s="21">
        <v>1</v>
      </c>
      <c r="H533" s="19" t="s">
        <v>538</v>
      </c>
      <c r="I533" s="17" t="s">
        <v>1364</v>
      </c>
      <c r="J533" s="20" t="s">
        <v>1364</v>
      </c>
      <c r="K533" s="28" t="s">
        <v>1364</v>
      </c>
      <c r="L533" s="51">
        <v>156</v>
      </c>
    </row>
    <row r="534" spans="1:12" ht="12.75" customHeight="1">
      <c r="A534" s="27" t="s">
        <v>1395</v>
      </c>
      <c r="B534" s="14">
        <v>8435134849412</v>
      </c>
      <c r="C534" s="19" t="s">
        <v>1117</v>
      </c>
      <c r="D534" s="16" t="s">
        <v>1364</v>
      </c>
      <c r="E534" s="16" t="s">
        <v>1364</v>
      </c>
      <c r="F534" s="16" t="s">
        <v>1364</v>
      </c>
      <c r="G534" s="21">
        <v>1</v>
      </c>
      <c r="H534" s="19" t="s">
        <v>538</v>
      </c>
      <c r="I534" s="17" t="s">
        <v>1364</v>
      </c>
      <c r="J534" s="20" t="s">
        <v>1364</v>
      </c>
      <c r="K534" s="28" t="s">
        <v>1364</v>
      </c>
      <c r="L534" s="51">
        <v>156</v>
      </c>
    </row>
    <row r="535" spans="1:12" ht="12.75" customHeight="1">
      <c r="A535" s="27" t="s">
        <v>1550</v>
      </c>
      <c r="B535" s="32">
        <v>8435134851594</v>
      </c>
      <c r="C535" s="15" t="s">
        <v>1551</v>
      </c>
      <c r="D535" s="10" t="s">
        <v>1364</v>
      </c>
      <c r="E535" s="10" t="s">
        <v>1364</v>
      </c>
      <c r="F535" s="10" t="s">
        <v>1364</v>
      </c>
      <c r="G535" s="9">
        <v>1</v>
      </c>
      <c r="H535" s="8" t="s">
        <v>172</v>
      </c>
      <c r="I535" s="21">
        <v>20</v>
      </c>
      <c r="J535" s="21">
        <f>820*820*180</f>
        <v>121032000</v>
      </c>
      <c r="K535" s="21" t="s">
        <v>1556</v>
      </c>
      <c r="L535" s="51">
        <v>114</v>
      </c>
    </row>
    <row r="536" spans="1:12" ht="12.75" customHeight="1">
      <c r="A536" s="27" t="s">
        <v>1310</v>
      </c>
      <c r="B536" s="14">
        <v>8435134842998</v>
      </c>
      <c r="C536" s="19" t="s">
        <v>1311</v>
      </c>
      <c r="D536" s="16" t="s">
        <v>1364</v>
      </c>
      <c r="E536" s="16" t="s">
        <v>1364</v>
      </c>
      <c r="F536" s="16" t="s">
        <v>1364</v>
      </c>
      <c r="G536" s="21">
        <v>1</v>
      </c>
      <c r="H536" s="19" t="s">
        <v>1309</v>
      </c>
      <c r="I536" s="17"/>
      <c r="J536" s="20"/>
      <c r="K536" s="28"/>
      <c r="L536" s="51">
        <v>565</v>
      </c>
    </row>
    <row r="537" spans="1:12" ht="12.75" customHeight="1">
      <c r="A537" s="27" t="s">
        <v>1251</v>
      </c>
      <c r="B537" s="14">
        <v>8435134845692</v>
      </c>
      <c r="C537" s="19" t="s">
        <v>1248</v>
      </c>
      <c r="D537" s="16" t="s">
        <v>1364</v>
      </c>
      <c r="E537" s="16" t="s">
        <v>1364</v>
      </c>
      <c r="F537" s="16" t="s">
        <v>1364</v>
      </c>
      <c r="G537" s="21">
        <v>1</v>
      </c>
      <c r="H537" s="19" t="s">
        <v>60</v>
      </c>
      <c r="I537" s="17"/>
      <c r="J537" s="20"/>
      <c r="K537" s="28"/>
      <c r="L537" s="51">
        <v>348</v>
      </c>
    </row>
    <row r="538" spans="1:12" ht="12.75" customHeight="1">
      <c r="A538" s="27" t="s">
        <v>1252</v>
      </c>
      <c r="B538" s="14">
        <v>8435134845708</v>
      </c>
      <c r="C538" s="19" t="s">
        <v>1249</v>
      </c>
      <c r="D538" s="16" t="s">
        <v>1364</v>
      </c>
      <c r="E538" s="16" t="s">
        <v>1364</v>
      </c>
      <c r="F538" s="16" t="s">
        <v>1364</v>
      </c>
      <c r="G538" s="21">
        <v>1</v>
      </c>
      <c r="H538" s="19" t="s">
        <v>60</v>
      </c>
      <c r="I538" s="17"/>
      <c r="J538" s="20"/>
      <c r="K538" s="28"/>
      <c r="L538" s="51">
        <v>373</v>
      </c>
    </row>
    <row r="539" spans="1:12" ht="12.75" customHeight="1">
      <c r="A539" s="27" t="s">
        <v>1253</v>
      </c>
      <c r="B539" s="14">
        <v>8435134845715</v>
      </c>
      <c r="C539" s="19" t="s">
        <v>1250</v>
      </c>
      <c r="D539" s="16" t="s">
        <v>1364</v>
      </c>
      <c r="E539" s="16" t="s">
        <v>1364</v>
      </c>
      <c r="F539" s="16" t="s">
        <v>1364</v>
      </c>
      <c r="G539" s="21">
        <v>1</v>
      </c>
      <c r="H539" s="19" t="s">
        <v>60</v>
      </c>
      <c r="I539" s="17"/>
      <c r="J539" s="20"/>
      <c r="K539" s="28"/>
      <c r="L539" s="51">
        <v>385</v>
      </c>
    </row>
    <row r="540" spans="1:12" ht="12.75" customHeight="1">
      <c r="A540" s="27" t="s">
        <v>999</v>
      </c>
      <c r="B540" s="14">
        <v>8435134846989</v>
      </c>
      <c r="C540" s="19" t="s">
        <v>1002</v>
      </c>
      <c r="D540" s="16" t="s">
        <v>1364</v>
      </c>
      <c r="E540" s="16" t="s">
        <v>1364</v>
      </c>
      <c r="F540" s="16" t="s">
        <v>1364</v>
      </c>
      <c r="G540" s="21">
        <v>1</v>
      </c>
      <c r="H540" s="19" t="s">
        <v>998</v>
      </c>
      <c r="I540" s="17">
        <v>13.5</v>
      </c>
      <c r="J540" s="20"/>
      <c r="K540" s="28"/>
      <c r="L540" s="51">
        <v>617</v>
      </c>
    </row>
    <row r="541" spans="1:12" ht="12.75" customHeight="1">
      <c r="A541" s="27" t="s">
        <v>1000</v>
      </c>
      <c r="B541" s="14">
        <v>8435134847832</v>
      </c>
      <c r="C541" s="19" t="s">
        <v>1003</v>
      </c>
      <c r="D541" s="16" t="s">
        <v>1364</v>
      </c>
      <c r="E541" s="16" t="s">
        <v>1364</v>
      </c>
      <c r="F541" s="16" t="s">
        <v>1364</v>
      </c>
      <c r="G541" s="21">
        <v>1</v>
      </c>
      <c r="H541" s="19" t="s">
        <v>998</v>
      </c>
      <c r="I541" s="17">
        <v>14</v>
      </c>
      <c r="J541" s="20"/>
      <c r="K541" s="28"/>
      <c r="L541" s="51">
        <v>617</v>
      </c>
    </row>
    <row r="542" spans="1:12" ht="12.75" customHeight="1">
      <c r="A542" s="27" t="s">
        <v>1001</v>
      </c>
      <c r="B542" s="14">
        <v>8435134847849</v>
      </c>
      <c r="C542" s="19" t="s">
        <v>1018</v>
      </c>
      <c r="D542" s="16" t="s">
        <v>1364</v>
      </c>
      <c r="E542" s="16" t="s">
        <v>1364</v>
      </c>
      <c r="F542" s="16" t="s">
        <v>1364</v>
      </c>
      <c r="G542" s="21">
        <v>1</v>
      </c>
      <c r="H542" s="19" t="s">
        <v>998</v>
      </c>
      <c r="I542" s="17">
        <v>14.5</v>
      </c>
      <c r="J542" s="20"/>
      <c r="K542" s="28"/>
      <c r="L542" s="51">
        <v>617</v>
      </c>
    </row>
    <row r="543" spans="1:12" ht="12.75" customHeight="1">
      <c r="A543" s="27" t="s">
        <v>1854</v>
      </c>
      <c r="B543" s="32">
        <v>8435134850818</v>
      </c>
      <c r="C543" s="15" t="s">
        <v>1552</v>
      </c>
      <c r="D543" s="10" t="s">
        <v>1364</v>
      </c>
      <c r="E543" s="10" t="s">
        <v>1364</v>
      </c>
      <c r="F543" s="10" t="s">
        <v>1364</v>
      </c>
      <c r="G543" s="9">
        <v>1</v>
      </c>
      <c r="H543" s="8" t="s">
        <v>172</v>
      </c>
      <c r="I543" s="21"/>
      <c r="J543" s="21"/>
      <c r="K543" s="21"/>
      <c r="L543" s="51">
        <v>16</v>
      </c>
    </row>
    <row r="544" spans="1:12" ht="12.75" customHeight="1">
      <c r="A544" s="50" t="s">
        <v>1449</v>
      </c>
      <c r="B544" s="14">
        <v>8435134850825</v>
      </c>
      <c r="C544" s="19" t="s">
        <v>1450</v>
      </c>
      <c r="D544" s="16" t="s">
        <v>1364</v>
      </c>
      <c r="E544" s="16" t="s">
        <v>1364</v>
      </c>
      <c r="F544" s="16" t="s">
        <v>1364</v>
      </c>
      <c r="G544" s="21">
        <v>1</v>
      </c>
      <c r="H544" s="19" t="s">
        <v>1065</v>
      </c>
      <c r="I544" s="17"/>
      <c r="J544" s="20"/>
      <c r="K544" s="21"/>
      <c r="L544" s="51">
        <v>1041</v>
      </c>
    </row>
    <row r="545" spans="1:12" ht="12.75" customHeight="1">
      <c r="A545" s="50" t="s">
        <v>1451</v>
      </c>
      <c r="B545" s="14">
        <v>8435134850832</v>
      </c>
      <c r="C545" s="19" t="s">
        <v>1452</v>
      </c>
      <c r="D545" s="16" t="s">
        <v>1364</v>
      </c>
      <c r="E545" s="16" t="s">
        <v>1364</v>
      </c>
      <c r="F545" s="16" t="s">
        <v>1364</v>
      </c>
      <c r="G545" s="21">
        <v>1</v>
      </c>
      <c r="H545" s="19" t="s">
        <v>1065</v>
      </c>
      <c r="I545" s="17"/>
      <c r="J545" s="20"/>
      <c r="K545" s="21"/>
      <c r="L545" s="51">
        <v>903</v>
      </c>
    </row>
    <row r="546" spans="1:12" ht="12.75" customHeight="1">
      <c r="A546" s="50" t="s">
        <v>1453</v>
      </c>
      <c r="B546" s="14">
        <v>8435134850849</v>
      </c>
      <c r="C546" s="19" t="s">
        <v>1454</v>
      </c>
      <c r="D546" s="16" t="s">
        <v>1364</v>
      </c>
      <c r="E546" s="16" t="s">
        <v>1364</v>
      </c>
      <c r="F546" s="16" t="s">
        <v>1364</v>
      </c>
      <c r="G546" s="21">
        <v>1</v>
      </c>
      <c r="H546" s="19" t="s">
        <v>1065</v>
      </c>
      <c r="I546" s="17"/>
      <c r="J546" s="20"/>
      <c r="K546" s="21"/>
      <c r="L546" s="51">
        <v>671</v>
      </c>
    </row>
    <row r="547" spans="1:12" ht="12.75" customHeight="1">
      <c r="A547" s="50" t="s">
        <v>1455</v>
      </c>
      <c r="B547" s="14">
        <v>8435134850887</v>
      </c>
      <c r="C547" s="19" t="s">
        <v>1456</v>
      </c>
      <c r="D547" s="16" t="s">
        <v>1364</v>
      </c>
      <c r="E547" s="16" t="s">
        <v>1364</v>
      </c>
      <c r="F547" s="16" t="s">
        <v>1364</v>
      </c>
      <c r="G547" s="21">
        <v>1</v>
      </c>
      <c r="H547" s="19" t="s">
        <v>1065</v>
      </c>
      <c r="I547" s="17"/>
      <c r="J547" s="20"/>
      <c r="K547" s="21"/>
      <c r="L547" s="51">
        <v>428</v>
      </c>
    </row>
    <row r="548" spans="1:12" ht="12.75" customHeight="1">
      <c r="A548" s="50" t="s">
        <v>1457</v>
      </c>
      <c r="B548" s="14">
        <v>8435134850894</v>
      </c>
      <c r="C548" s="19" t="s">
        <v>1458</v>
      </c>
      <c r="D548" s="16" t="s">
        <v>1364</v>
      </c>
      <c r="E548" s="16" t="s">
        <v>1364</v>
      </c>
      <c r="F548" s="16" t="s">
        <v>1364</v>
      </c>
      <c r="G548" s="21">
        <v>1</v>
      </c>
      <c r="H548" s="19" t="s">
        <v>1065</v>
      </c>
      <c r="I548" s="17"/>
      <c r="J548" s="20"/>
      <c r="K548" s="21"/>
      <c r="L548" s="51">
        <v>574</v>
      </c>
    </row>
    <row r="549" spans="1:12" ht="12.75" customHeight="1">
      <c r="A549" s="27" t="s">
        <v>580</v>
      </c>
      <c r="B549" s="14">
        <v>8435134804835</v>
      </c>
      <c r="C549" s="19" t="s">
        <v>581</v>
      </c>
      <c r="D549" s="16" t="s">
        <v>1364</v>
      </c>
      <c r="E549" s="16" t="s">
        <v>1364</v>
      </c>
      <c r="F549" s="16" t="s">
        <v>1364</v>
      </c>
      <c r="G549" s="21">
        <v>1</v>
      </c>
      <c r="H549" s="19" t="s">
        <v>172</v>
      </c>
      <c r="I549" s="17">
        <v>1.31</v>
      </c>
      <c r="J549" s="20">
        <v>17085</v>
      </c>
      <c r="K549" s="28" t="s">
        <v>582</v>
      </c>
      <c r="L549" s="51">
        <v>159</v>
      </c>
    </row>
    <row r="550" spans="1:12" ht="12.75" customHeight="1">
      <c r="A550" s="27" t="s">
        <v>583</v>
      </c>
      <c r="B550" s="14">
        <v>8435134804866</v>
      </c>
      <c r="C550" s="19" t="s">
        <v>520</v>
      </c>
      <c r="D550" s="16" t="s">
        <v>1364</v>
      </c>
      <c r="E550" s="16" t="s">
        <v>1364</v>
      </c>
      <c r="F550" s="16" t="s">
        <v>1364</v>
      </c>
      <c r="G550" s="21">
        <v>1</v>
      </c>
      <c r="H550" s="19" t="s">
        <v>1245</v>
      </c>
      <c r="I550" s="17"/>
      <c r="J550" s="20"/>
      <c r="K550" s="28"/>
      <c r="L550" s="51">
        <v>71</v>
      </c>
    </row>
    <row r="551" spans="1:12" ht="12.75" customHeight="1">
      <c r="A551" s="27" t="s">
        <v>584</v>
      </c>
      <c r="B551" s="14">
        <v>8435134804880</v>
      </c>
      <c r="C551" s="19" t="s">
        <v>522</v>
      </c>
      <c r="D551" s="16" t="s">
        <v>1364</v>
      </c>
      <c r="E551" s="16" t="s">
        <v>1364</v>
      </c>
      <c r="F551" s="16" t="s">
        <v>1364</v>
      </c>
      <c r="G551" s="21">
        <v>1</v>
      </c>
      <c r="H551" s="19" t="s">
        <v>1245</v>
      </c>
      <c r="I551" s="17"/>
      <c r="J551" s="20"/>
      <c r="K551" s="28"/>
      <c r="L551" s="51">
        <v>71</v>
      </c>
    </row>
    <row r="552" spans="1:12" ht="12.75" customHeight="1">
      <c r="A552" s="27" t="s">
        <v>1148</v>
      </c>
      <c r="B552" s="14">
        <v>8435134823775</v>
      </c>
      <c r="C552" s="19" t="s">
        <v>1567</v>
      </c>
      <c r="D552" s="16" t="s">
        <v>1364</v>
      </c>
      <c r="E552" s="16" t="s">
        <v>1364</v>
      </c>
      <c r="F552" s="16" t="s">
        <v>1364</v>
      </c>
      <c r="G552" s="21">
        <v>1</v>
      </c>
      <c r="H552" s="19" t="s">
        <v>717</v>
      </c>
      <c r="I552" s="17">
        <v>6</v>
      </c>
      <c r="J552" s="20"/>
      <c r="K552" s="28"/>
      <c r="L552" s="51">
        <v>156</v>
      </c>
    </row>
    <row r="553" spans="1:12" ht="12.75" customHeight="1">
      <c r="A553" s="27" t="s">
        <v>842</v>
      </c>
      <c r="B553" s="14">
        <v>8435134840413</v>
      </c>
      <c r="C553" s="19" t="s">
        <v>243</v>
      </c>
      <c r="D553" s="16" t="s">
        <v>1364</v>
      </c>
      <c r="E553" s="16" t="s">
        <v>1364</v>
      </c>
      <c r="F553" s="16" t="s">
        <v>1364</v>
      </c>
      <c r="G553" s="21">
        <v>1</v>
      </c>
      <c r="H553" s="19" t="s">
        <v>882</v>
      </c>
      <c r="I553" s="17">
        <v>8.3000000000000007</v>
      </c>
      <c r="J553" s="20">
        <v>18600</v>
      </c>
      <c r="K553" s="28" t="s">
        <v>590</v>
      </c>
      <c r="L553" s="51">
        <v>411</v>
      </c>
    </row>
    <row r="554" spans="1:12" ht="12.75" customHeight="1">
      <c r="A554" s="27" t="s">
        <v>843</v>
      </c>
      <c r="B554" s="14">
        <v>8435134840420</v>
      </c>
      <c r="C554" s="19" t="s">
        <v>244</v>
      </c>
      <c r="D554" s="16" t="s">
        <v>1364</v>
      </c>
      <c r="E554" s="16" t="s">
        <v>1364</v>
      </c>
      <c r="F554" s="16" t="s">
        <v>1364</v>
      </c>
      <c r="G554" s="21">
        <v>1</v>
      </c>
      <c r="H554" s="19" t="s">
        <v>881</v>
      </c>
      <c r="I554" s="17">
        <v>8.3000000000000007</v>
      </c>
      <c r="J554" s="20">
        <v>18600</v>
      </c>
      <c r="K554" s="28" t="s">
        <v>591</v>
      </c>
      <c r="L554" s="51">
        <v>411</v>
      </c>
    </row>
    <row r="555" spans="1:12" ht="12.75" customHeight="1">
      <c r="A555" s="27" t="s">
        <v>838</v>
      </c>
      <c r="B555" s="14">
        <v>8435134840390</v>
      </c>
      <c r="C555" s="19" t="s">
        <v>840</v>
      </c>
      <c r="D555" s="16" t="s">
        <v>1364</v>
      </c>
      <c r="E555" s="16" t="s">
        <v>1364</v>
      </c>
      <c r="F555" s="16" t="s">
        <v>1364</v>
      </c>
      <c r="G555" s="21">
        <v>1</v>
      </c>
      <c r="H555" s="19" t="s">
        <v>879</v>
      </c>
      <c r="I555" s="17">
        <v>8.3000000000000007</v>
      </c>
      <c r="J555" s="20">
        <v>18600</v>
      </c>
      <c r="K555" s="28" t="s">
        <v>586</v>
      </c>
      <c r="L555" s="51">
        <v>407</v>
      </c>
    </row>
    <row r="556" spans="1:12" ht="12.75" customHeight="1">
      <c r="A556" s="27" t="s">
        <v>839</v>
      </c>
      <c r="B556" s="14">
        <v>8435134840406</v>
      </c>
      <c r="C556" s="19" t="s">
        <v>841</v>
      </c>
      <c r="D556" s="16" t="s">
        <v>1364</v>
      </c>
      <c r="E556" s="16" t="s">
        <v>1364</v>
      </c>
      <c r="F556" s="16" t="s">
        <v>1364</v>
      </c>
      <c r="G556" s="21">
        <v>1</v>
      </c>
      <c r="H556" s="19" t="s">
        <v>880</v>
      </c>
      <c r="I556" s="17">
        <v>8.3000000000000007</v>
      </c>
      <c r="J556" s="20">
        <v>18600</v>
      </c>
      <c r="K556" s="28" t="s">
        <v>589</v>
      </c>
      <c r="L556" s="51">
        <v>407</v>
      </c>
    </row>
    <row r="557" spans="1:12" ht="12.75" customHeight="1">
      <c r="A557" s="27" t="s">
        <v>844</v>
      </c>
      <c r="B557" s="14">
        <v>8435134840437</v>
      </c>
      <c r="C557" s="19" t="s">
        <v>729</v>
      </c>
      <c r="D557" s="16" t="s">
        <v>1364</v>
      </c>
      <c r="E557" s="16" t="s">
        <v>1364</v>
      </c>
      <c r="F557" s="16" t="s">
        <v>1364</v>
      </c>
      <c r="G557" s="21">
        <v>1</v>
      </c>
      <c r="H557" s="19" t="s">
        <v>172</v>
      </c>
      <c r="I557" s="17">
        <v>8.3000000000000007</v>
      </c>
      <c r="J557" s="20">
        <v>44956.5</v>
      </c>
      <c r="K557" s="28" t="s">
        <v>174</v>
      </c>
      <c r="L557" s="51">
        <v>407</v>
      </c>
    </row>
    <row r="558" spans="1:12" ht="12.75" customHeight="1">
      <c r="A558" s="27" t="s">
        <v>845</v>
      </c>
      <c r="B558" s="14">
        <v>8435134840444</v>
      </c>
      <c r="C558" s="19" t="s">
        <v>730</v>
      </c>
      <c r="D558" s="16" t="s">
        <v>1364</v>
      </c>
      <c r="E558" s="16" t="s">
        <v>1364</v>
      </c>
      <c r="F558" s="16" t="s">
        <v>1364</v>
      </c>
      <c r="G558" s="21">
        <v>1</v>
      </c>
      <c r="H558" s="19" t="s">
        <v>172</v>
      </c>
      <c r="I558" s="17">
        <v>8.3000000000000007</v>
      </c>
      <c r="J558" s="20">
        <v>44956.5</v>
      </c>
      <c r="K558" s="28" t="s">
        <v>174</v>
      </c>
      <c r="L558" s="51">
        <v>407</v>
      </c>
    </row>
    <row r="559" spans="1:12" ht="12.75" customHeight="1">
      <c r="A559" s="27" t="s">
        <v>832</v>
      </c>
      <c r="B559" s="14">
        <v>8435134840451</v>
      </c>
      <c r="C559" s="19" t="s">
        <v>835</v>
      </c>
      <c r="D559" s="16" t="s">
        <v>1364</v>
      </c>
      <c r="E559" s="16" t="s">
        <v>1364</v>
      </c>
      <c r="F559" s="16" t="s">
        <v>1364</v>
      </c>
      <c r="G559" s="21">
        <v>1</v>
      </c>
      <c r="H559" s="19" t="s">
        <v>877</v>
      </c>
      <c r="I559" s="17">
        <v>8.3000000000000007</v>
      </c>
      <c r="J559" s="20">
        <v>18600</v>
      </c>
      <c r="K559" s="28" t="s">
        <v>728</v>
      </c>
      <c r="L559" s="51">
        <v>407</v>
      </c>
    </row>
    <row r="560" spans="1:12" ht="12.75" customHeight="1">
      <c r="A560" s="27" t="s">
        <v>833</v>
      </c>
      <c r="B560" s="14">
        <v>8435134840468</v>
      </c>
      <c r="C560" s="19" t="s">
        <v>836</v>
      </c>
      <c r="D560" s="16" t="s">
        <v>1364</v>
      </c>
      <c r="E560" s="16" t="s">
        <v>1364</v>
      </c>
      <c r="F560" s="16" t="s">
        <v>1364</v>
      </c>
      <c r="G560" s="21">
        <v>1</v>
      </c>
      <c r="H560" s="19" t="s">
        <v>877</v>
      </c>
      <c r="I560" s="17">
        <v>8.3000000000000007</v>
      </c>
      <c r="J560" s="20">
        <v>18600</v>
      </c>
      <c r="K560" s="28" t="s">
        <v>728</v>
      </c>
      <c r="L560" s="51">
        <v>407</v>
      </c>
    </row>
    <row r="561" spans="1:215" ht="12.75" customHeight="1">
      <c r="A561" s="27" t="s">
        <v>834</v>
      </c>
      <c r="B561" s="14">
        <v>8435134840475</v>
      </c>
      <c r="C561" s="19" t="s">
        <v>837</v>
      </c>
      <c r="D561" s="16" t="s">
        <v>1364</v>
      </c>
      <c r="E561" s="16" t="s">
        <v>1364</v>
      </c>
      <c r="F561" s="16" t="s">
        <v>1364</v>
      </c>
      <c r="G561" s="21">
        <v>1</v>
      </c>
      <c r="H561" s="19" t="s">
        <v>878</v>
      </c>
      <c r="I561" s="17">
        <v>8.3000000000000007</v>
      </c>
      <c r="J561" s="20">
        <v>18600</v>
      </c>
      <c r="K561" s="28" t="s">
        <v>592</v>
      </c>
      <c r="L561" s="51">
        <v>407</v>
      </c>
    </row>
    <row r="562" spans="1:215" ht="12.75" customHeight="1">
      <c r="A562" s="27" t="s">
        <v>848</v>
      </c>
      <c r="B562" s="14">
        <v>8435134840482</v>
      </c>
      <c r="C562" s="19" t="s">
        <v>731</v>
      </c>
      <c r="D562" s="16" t="s">
        <v>1364</v>
      </c>
      <c r="E562" s="16" t="s">
        <v>1364</v>
      </c>
      <c r="F562" s="16" t="s">
        <v>1364</v>
      </c>
      <c r="G562" s="21">
        <v>1</v>
      </c>
      <c r="H562" s="19" t="s">
        <v>172</v>
      </c>
      <c r="I562" s="17">
        <v>10.86</v>
      </c>
      <c r="J562" s="20">
        <v>44956.5</v>
      </c>
      <c r="K562" s="28" t="s">
        <v>174</v>
      </c>
      <c r="L562" s="51">
        <v>540</v>
      </c>
    </row>
    <row r="563" spans="1:215" ht="12.75" customHeight="1">
      <c r="A563" s="27" t="s">
        <v>846</v>
      </c>
      <c r="B563" s="14">
        <v>8435134840505</v>
      </c>
      <c r="C563" s="19" t="s">
        <v>847</v>
      </c>
      <c r="D563" s="16" t="s">
        <v>1364</v>
      </c>
      <c r="E563" s="16" t="s">
        <v>1364</v>
      </c>
      <c r="F563" s="16" t="s">
        <v>1364</v>
      </c>
      <c r="G563" s="21">
        <v>1</v>
      </c>
      <c r="H563" s="19" t="s">
        <v>172</v>
      </c>
      <c r="I563" s="17">
        <v>8.1750000000000007</v>
      </c>
      <c r="J563" s="20">
        <v>44956.5</v>
      </c>
      <c r="K563" s="28" t="s">
        <v>174</v>
      </c>
      <c r="L563" s="51">
        <v>314</v>
      </c>
    </row>
    <row r="564" spans="1:215" ht="12.75" customHeight="1">
      <c r="A564" s="27" t="s">
        <v>585</v>
      </c>
      <c r="B564" s="14">
        <v>8435134805047</v>
      </c>
      <c r="C564" s="19" t="s">
        <v>1242</v>
      </c>
      <c r="D564" s="16" t="s">
        <v>1364</v>
      </c>
      <c r="E564" s="16" t="s">
        <v>1364</v>
      </c>
      <c r="F564" s="16" t="s">
        <v>1364</v>
      </c>
      <c r="G564" s="21">
        <v>1</v>
      </c>
      <c r="H564" s="19" t="s">
        <v>172</v>
      </c>
      <c r="I564" s="17">
        <v>3</v>
      </c>
      <c r="J564" s="20"/>
      <c r="K564" s="28"/>
      <c r="L564" s="51">
        <v>135</v>
      </c>
    </row>
    <row r="565" spans="1:215" ht="12.75" customHeight="1">
      <c r="A565" s="27" t="s">
        <v>767</v>
      </c>
      <c r="B565" s="14">
        <v>8435134827360</v>
      </c>
      <c r="C565" s="19" t="s">
        <v>768</v>
      </c>
      <c r="D565" s="16" t="s">
        <v>1364</v>
      </c>
      <c r="E565" s="16" t="s">
        <v>1364</v>
      </c>
      <c r="F565" s="16" t="s">
        <v>1364</v>
      </c>
      <c r="G565" s="21">
        <v>1</v>
      </c>
      <c r="H565" s="19" t="s">
        <v>762</v>
      </c>
      <c r="I565" s="17"/>
      <c r="J565" s="20"/>
      <c r="K565" s="28"/>
      <c r="L565" s="51">
        <v>398</v>
      </c>
    </row>
    <row r="566" spans="1:215" ht="12.75" customHeight="1">
      <c r="A566" s="27" t="s">
        <v>765</v>
      </c>
      <c r="B566" s="14">
        <v>8435134827346</v>
      </c>
      <c r="C566" s="19" t="s">
        <v>766</v>
      </c>
      <c r="D566" s="16" t="s">
        <v>1364</v>
      </c>
      <c r="E566" s="16" t="s">
        <v>1364</v>
      </c>
      <c r="F566" s="16" t="s">
        <v>1364</v>
      </c>
      <c r="G566" s="21">
        <v>1</v>
      </c>
      <c r="H566" s="19" t="s">
        <v>762</v>
      </c>
      <c r="I566" s="17"/>
      <c r="J566" s="20"/>
      <c r="K566" s="28"/>
      <c r="L566" s="51">
        <v>387</v>
      </c>
    </row>
    <row r="567" spans="1:215" ht="12.75" customHeight="1">
      <c r="A567" s="27" t="s">
        <v>992</v>
      </c>
      <c r="B567" s="14">
        <v>8435134846996</v>
      </c>
      <c r="C567" s="19" t="s">
        <v>995</v>
      </c>
      <c r="D567" s="16" t="s">
        <v>1364</v>
      </c>
      <c r="E567" s="16" t="s">
        <v>1364</v>
      </c>
      <c r="F567" s="16" t="s">
        <v>1366</v>
      </c>
      <c r="G567" s="21">
        <v>1</v>
      </c>
      <c r="H567" s="19" t="s">
        <v>998</v>
      </c>
      <c r="I567" s="17">
        <v>415</v>
      </c>
      <c r="J567" s="20">
        <f>1230*600*1050</f>
        <v>774900000</v>
      </c>
      <c r="K567" s="28" t="s">
        <v>473</v>
      </c>
      <c r="L567" s="51">
        <v>3353</v>
      </c>
    </row>
    <row r="568" spans="1:215" ht="12.75" customHeight="1">
      <c r="A568" s="27" t="s">
        <v>993</v>
      </c>
      <c r="B568" s="14">
        <v>8435134847016</v>
      </c>
      <c r="C568" s="19" t="s">
        <v>996</v>
      </c>
      <c r="D568" s="16" t="s">
        <v>1364</v>
      </c>
      <c r="E568" s="16" t="s">
        <v>1364</v>
      </c>
      <c r="F568" s="16" t="s">
        <v>1366</v>
      </c>
      <c r="G568" s="21">
        <v>1</v>
      </c>
      <c r="H568" s="19" t="s">
        <v>998</v>
      </c>
      <c r="I568" s="17">
        <v>455</v>
      </c>
      <c r="J568" s="20">
        <f>1355*650*1050</f>
        <v>924787500</v>
      </c>
      <c r="K568" s="28" t="s">
        <v>474</v>
      </c>
      <c r="L568" s="51">
        <v>3667</v>
      </c>
    </row>
    <row r="569" spans="1:215" ht="12.75" customHeight="1">
      <c r="A569" s="27" t="s">
        <v>994</v>
      </c>
      <c r="B569" s="14">
        <v>8435134847023</v>
      </c>
      <c r="C569" s="19" t="s">
        <v>997</v>
      </c>
      <c r="D569" s="16" t="s">
        <v>1364</v>
      </c>
      <c r="E569" s="16" t="s">
        <v>1364</v>
      </c>
      <c r="F569" s="16" t="s">
        <v>1366</v>
      </c>
      <c r="G569" s="21">
        <v>1</v>
      </c>
      <c r="H569" s="19" t="s">
        <v>998</v>
      </c>
      <c r="I569" s="17">
        <v>495</v>
      </c>
      <c r="J569" s="20">
        <f>1355*650*1375</f>
        <v>1211031250</v>
      </c>
      <c r="K569" s="28" t="s">
        <v>475</v>
      </c>
      <c r="L569" s="51">
        <v>4298</v>
      </c>
    </row>
    <row r="570" spans="1:215" s="7" customFormat="1" ht="12.75" customHeight="1">
      <c r="A570" s="27" t="s">
        <v>1091</v>
      </c>
      <c r="B570" s="14">
        <v>8435134848266</v>
      </c>
      <c r="C570" s="19" t="s">
        <v>75</v>
      </c>
      <c r="D570" s="16" t="s">
        <v>1364</v>
      </c>
      <c r="E570" s="16" t="s">
        <v>1364</v>
      </c>
      <c r="F570" s="16" t="s">
        <v>1364</v>
      </c>
      <c r="G570" s="21">
        <v>1</v>
      </c>
      <c r="H570" s="19" t="s">
        <v>79</v>
      </c>
      <c r="I570" s="17">
        <v>700</v>
      </c>
      <c r="J570" s="20" t="s">
        <v>933</v>
      </c>
      <c r="K570" s="28" t="s">
        <v>933</v>
      </c>
      <c r="L570" s="51">
        <v>6024</v>
      </c>
      <c r="M570"/>
      <c r="N570"/>
      <c r="O570"/>
      <c r="P570"/>
      <c r="Q570"/>
      <c r="R570"/>
      <c r="S570"/>
      <c r="T570"/>
      <c r="U570"/>
      <c r="V570"/>
      <c r="W570"/>
      <c r="X570"/>
      <c r="Y570"/>
      <c r="Z570"/>
      <c r="AA570"/>
      <c r="AB570"/>
      <c r="AC570"/>
      <c r="AD570"/>
      <c r="AE570"/>
      <c r="AF570"/>
      <c r="AG570"/>
      <c r="AH570"/>
      <c r="AI570"/>
      <c r="AJ570"/>
      <c r="AK570"/>
      <c r="AL570"/>
      <c r="AM570"/>
      <c r="AN570"/>
      <c r="AO570"/>
      <c r="AP570"/>
      <c r="AQ570"/>
      <c r="AR570"/>
      <c r="AS570"/>
      <c r="AT570"/>
      <c r="AU570"/>
      <c r="AV570"/>
      <c r="AW570"/>
      <c r="AX570"/>
      <c r="AY570"/>
      <c r="AZ570"/>
      <c r="BA570"/>
      <c r="BB570"/>
      <c r="BC570"/>
      <c r="BD570"/>
      <c r="BE570"/>
      <c r="BF570"/>
      <c r="BG570"/>
      <c r="BH570"/>
      <c r="BI570"/>
      <c r="BJ570"/>
      <c r="BK570"/>
      <c r="BL570"/>
      <c r="BM570"/>
      <c r="BN570"/>
      <c r="BO570"/>
      <c r="BP570"/>
      <c r="BQ570"/>
      <c r="BR570"/>
      <c r="BS570"/>
      <c r="BT570"/>
      <c r="BU570"/>
      <c r="BV570"/>
      <c r="BW570"/>
      <c r="BX570"/>
      <c r="BY570"/>
      <c r="BZ570"/>
      <c r="CA570"/>
      <c r="CB570"/>
      <c r="CC570"/>
      <c r="CD570"/>
      <c r="CE570"/>
      <c r="CF570"/>
      <c r="CG570"/>
      <c r="CH570"/>
      <c r="CI570"/>
      <c r="CJ570"/>
      <c r="CK570"/>
      <c r="CL570"/>
      <c r="CM570"/>
      <c r="CN570"/>
      <c r="CO570"/>
      <c r="CP570"/>
      <c r="CQ570"/>
      <c r="CR570"/>
      <c r="CS570"/>
      <c r="CT570"/>
      <c r="CU570"/>
      <c r="CV570"/>
      <c r="CW570"/>
      <c r="CX570"/>
      <c r="CY570"/>
      <c r="CZ570"/>
      <c r="DA570"/>
      <c r="DB570"/>
      <c r="DC570"/>
      <c r="DD570"/>
      <c r="DE570"/>
      <c r="DF570"/>
      <c r="DG570"/>
      <c r="DH570"/>
      <c r="DI570"/>
      <c r="DJ570"/>
      <c r="DK570"/>
      <c r="DL570"/>
      <c r="DM570"/>
      <c r="DN570"/>
      <c r="DO570"/>
      <c r="DP570"/>
      <c r="DQ570"/>
      <c r="DR570"/>
      <c r="DS570"/>
      <c r="DT570"/>
      <c r="DU570"/>
      <c r="DV570"/>
      <c r="DW570"/>
      <c r="DX570"/>
      <c r="DY570"/>
      <c r="DZ570"/>
      <c r="EA570"/>
      <c r="EB570"/>
      <c r="EC570"/>
      <c r="ED570"/>
      <c r="EE570"/>
      <c r="EF570"/>
      <c r="EG570"/>
      <c r="EH570"/>
      <c r="EI570"/>
      <c r="EJ570"/>
      <c r="EK570"/>
      <c r="EL570"/>
      <c r="EM570"/>
      <c r="EN570"/>
      <c r="EO570"/>
      <c r="EP570"/>
      <c r="EQ570"/>
      <c r="ER570"/>
      <c r="ES570"/>
      <c r="ET570"/>
      <c r="EU570"/>
      <c r="EV570"/>
      <c r="EW570"/>
      <c r="EX570"/>
      <c r="EY570"/>
      <c r="EZ570"/>
      <c r="FA570"/>
      <c r="FB570"/>
      <c r="FC570"/>
      <c r="FD570"/>
      <c r="FE570"/>
      <c r="FF570"/>
      <c r="FG570"/>
      <c r="FH570"/>
      <c r="FI570"/>
      <c r="FJ570"/>
      <c r="FK570"/>
      <c r="FL570"/>
      <c r="FM570"/>
      <c r="FN570"/>
      <c r="FO570"/>
      <c r="FP570"/>
      <c r="FQ570"/>
      <c r="FR570"/>
      <c r="FS570"/>
      <c r="FT570"/>
      <c r="FU570"/>
      <c r="FV570"/>
      <c r="FW570"/>
      <c r="FX570"/>
      <c r="FY570"/>
      <c r="FZ570"/>
      <c r="GA570"/>
      <c r="GB570"/>
      <c r="GC570"/>
      <c r="GD570"/>
      <c r="GE570"/>
      <c r="GF570"/>
      <c r="GG570"/>
      <c r="GH570"/>
      <c r="GI570"/>
      <c r="GJ570"/>
      <c r="GK570"/>
      <c r="GL570"/>
      <c r="GM570"/>
      <c r="GN570"/>
      <c r="GO570"/>
      <c r="GP570"/>
      <c r="GQ570"/>
      <c r="GR570"/>
      <c r="GS570"/>
      <c r="GT570"/>
      <c r="GU570"/>
      <c r="GV570"/>
      <c r="GW570"/>
      <c r="GX570"/>
      <c r="GY570"/>
      <c r="GZ570"/>
      <c r="HA570"/>
      <c r="HB570"/>
      <c r="HC570"/>
      <c r="HD570"/>
      <c r="HE570"/>
      <c r="HF570"/>
      <c r="HG570"/>
    </row>
    <row r="571" spans="1:215" s="7" customFormat="1" ht="12.75" customHeight="1">
      <c r="A571" s="27" t="s">
        <v>1092</v>
      </c>
      <c r="B571" s="14">
        <v>8435134848273</v>
      </c>
      <c r="C571" s="19" t="s">
        <v>76</v>
      </c>
      <c r="D571" s="16" t="s">
        <v>1364</v>
      </c>
      <c r="E571" s="16" t="s">
        <v>1364</v>
      </c>
      <c r="F571" s="16" t="s">
        <v>1364</v>
      </c>
      <c r="G571" s="21">
        <v>1</v>
      </c>
      <c r="H571" s="19" t="s">
        <v>79</v>
      </c>
      <c r="I571" s="17">
        <v>750</v>
      </c>
      <c r="J571" s="20" t="s">
        <v>933</v>
      </c>
      <c r="K571" s="28" t="s">
        <v>933</v>
      </c>
      <c r="L571" s="51">
        <v>6888</v>
      </c>
      <c r="M571"/>
      <c r="N571"/>
      <c r="O571"/>
      <c r="P571"/>
      <c r="Q571"/>
      <c r="R571"/>
      <c r="S571"/>
      <c r="T571"/>
      <c r="U571"/>
      <c r="V571"/>
      <c r="W571"/>
      <c r="X571"/>
      <c r="Y571"/>
      <c r="Z571"/>
      <c r="AA571"/>
      <c r="AB571"/>
      <c r="AC571"/>
      <c r="AD571"/>
      <c r="AE571"/>
      <c r="AF571"/>
      <c r="AG571"/>
      <c r="AH571"/>
      <c r="AI571"/>
      <c r="AJ571"/>
      <c r="AK571"/>
      <c r="AL571"/>
      <c r="AM571"/>
      <c r="AN571"/>
      <c r="AO571"/>
      <c r="AP571"/>
      <c r="AQ571"/>
      <c r="AR571"/>
      <c r="AS571"/>
      <c r="AT571"/>
      <c r="AU571"/>
      <c r="AV571"/>
      <c r="AW571"/>
      <c r="AX571"/>
      <c r="AY571"/>
      <c r="AZ571"/>
      <c r="BA571"/>
      <c r="BB571"/>
      <c r="BC571"/>
      <c r="BD571"/>
      <c r="BE571"/>
      <c r="BF571"/>
      <c r="BG571"/>
      <c r="BH571"/>
      <c r="BI571"/>
      <c r="BJ571"/>
      <c r="BK571"/>
      <c r="BL571"/>
      <c r="BM571"/>
      <c r="BN571"/>
      <c r="BO571"/>
      <c r="BP571"/>
      <c r="BQ571"/>
      <c r="BR571"/>
      <c r="BS571"/>
      <c r="BT571"/>
      <c r="BU571"/>
      <c r="BV571"/>
      <c r="BW571"/>
      <c r="BX571"/>
      <c r="BY571"/>
      <c r="BZ571"/>
      <c r="CA571"/>
      <c r="CB571"/>
      <c r="CC571"/>
      <c r="CD571"/>
      <c r="CE571"/>
      <c r="CF571"/>
      <c r="CG571"/>
      <c r="CH571"/>
      <c r="CI571"/>
      <c r="CJ571"/>
      <c r="CK571"/>
      <c r="CL571"/>
      <c r="CM571"/>
      <c r="CN571"/>
      <c r="CO571"/>
      <c r="CP571"/>
      <c r="CQ571"/>
      <c r="CR571"/>
      <c r="CS571"/>
      <c r="CT571"/>
      <c r="CU571"/>
      <c r="CV571"/>
      <c r="CW571"/>
      <c r="CX571"/>
      <c r="CY571"/>
      <c r="CZ571"/>
      <c r="DA571"/>
      <c r="DB571"/>
      <c r="DC571"/>
      <c r="DD571"/>
      <c r="DE571"/>
      <c r="DF571"/>
      <c r="DG571"/>
      <c r="DH571"/>
      <c r="DI571"/>
      <c r="DJ571"/>
      <c r="DK571"/>
      <c r="DL571"/>
      <c r="DM571"/>
      <c r="DN571"/>
      <c r="DO571"/>
      <c r="DP571"/>
      <c r="DQ571"/>
      <c r="DR571"/>
      <c r="DS571"/>
      <c r="DT571"/>
      <c r="DU571"/>
      <c r="DV571"/>
      <c r="DW571"/>
      <c r="DX571"/>
      <c r="DY571"/>
      <c r="DZ571"/>
      <c r="EA571"/>
      <c r="EB571"/>
      <c r="EC571"/>
      <c r="ED571"/>
      <c r="EE571"/>
      <c r="EF571"/>
      <c r="EG571"/>
      <c r="EH571"/>
      <c r="EI571"/>
      <c r="EJ571"/>
      <c r="EK571"/>
      <c r="EL571"/>
      <c r="EM571"/>
      <c r="EN571"/>
      <c r="EO571"/>
      <c r="EP571"/>
      <c r="EQ571"/>
      <c r="ER571"/>
      <c r="ES571"/>
      <c r="ET571"/>
      <c r="EU571"/>
      <c r="EV571"/>
      <c r="EW571"/>
      <c r="EX571"/>
      <c r="EY571"/>
      <c r="EZ571"/>
      <c r="FA571"/>
      <c r="FB571"/>
      <c r="FC571"/>
      <c r="FD571"/>
      <c r="FE571"/>
      <c r="FF571"/>
      <c r="FG571"/>
      <c r="FH571"/>
      <c r="FI571"/>
      <c r="FJ571"/>
      <c r="FK571"/>
      <c r="FL571"/>
      <c r="FM571"/>
      <c r="FN571"/>
      <c r="FO571"/>
      <c r="FP571"/>
      <c r="FQ571"/>
      <c r="FR571"/>
      <c r="FS571"/>
      <c r="FT571"/>
      <c r="FU571"/>
      <c r="FV571"/>
      <c r="FW571"/>
      <c r="FX571"/>
      <c r="FY571"/>
      <c r="FZ571"/>
      <c r="GA571"/>
      <c r="GB571"/>
      <c r="GC571"/>
      <c r="GD571"/>
      <c r="GE571"/>
      <c r="GF571"/>
      <c r="GG571"/>
      <c r="GH571"/>
      <c r="GI571"/>
      <c r="GJ571"/>
      <c r="GK571"/>
      <c r="GL571"/>
      <c r="GM571"/>
      <c r="GN571"/>
      <c r="GO571"/>
      <c r="GP571"/>
      <c r="GQ571"/>
      <c r="GR571"/>
      <c r="GS571"/>
      <c r="GT571"/>
      <c r="GU571"/>
      <c r="GV571"/>
      <c r="GW571"/>
      <c r="GX571"/>
      <c r="GY571"/>
      <c r="GZ571"/>
      <c r="HA571"/>
      <c r="HB571"/>
      <c r="HC571"/>
      <c r="HD571"/>
      <c r="HE571"/>
      <c r="HF571"/>
      <c r="HG571"/>
    </row>
    <row r="572" spans="1:215" s="7" customFormat="1" ht="18" customHeight="1">
      <c r="A572" s="27" t="s">
        <v>1093</v>
      </c>
      <c r="B572" s="14">
        <v>8435134848280</v>
      </c>
      <c r="C572" s="19" t="s">
        <v>77</v>
      </c>
      <c r="D572" s="16" t="s">
        <v>1364</v>
      </c>
      <c r="E572" s="16" t="s">
        <v>1364</v>
      </c>
      <c r="F572" s="16" t="s">
        <v>1364</v>
      </c>
      <c r="G572" s="21">
        <v>1</v>
      </c>
      <c r="H572" s="19" t="s">
        <v>79</v>
      </c>
      <c r="I572" s="17">
        <v>700</v>
      </c>
      <c r="J572" s="20" t="s">
        <v>933</v>
      </c>
      <c r="K572" s="28" t="s">
        <v>933</v>
      </c>
      <c r="L572" s="51">
        <v>5673</v>
      </c>
      <c r="M572"/>
      <c r="N572"/>
      <c r="O572"/>
      <c r="P572"/>
      <c r="Q572"/>
      <c r="R572"/>
      <c r="S572"/>
      <c r="T572"/>
      <c r="U572"/>
      <c r="V572"/>
      <c r="W572"/>
      <c r="X572"/>
      <c r="Y572"/>
      <c r="Z572"/>
      <c r="AA572"/>
      <c r="AB572"/>
      <c r="AC572"/>
      <c r="AD572"/>
      <c r="AE572"/>
      <c r="AF572"/>
      <c r="AG572"/>
      <c r="AH572"/>
      <c r="AI572"/>
      <c r="AJ572"/>
      <c r="AK572"/>
      <c r="AL572"/>
      <c r="AM572"/>
      <c r="AN572"/>
      <c r="AO572"/>
      <c r="AP572"/>
      <c r="AQ572"/>
      <c r="AR572"/>
      <c r="AS572"/>
      <c r="AT572"/>
      <c r="AU572"/>
      <c r="AV572"/>
      <c r="AW572"/>
      <c r="AX572"/>
      <c r="AY572"/>
      <c r="AZ572"/>
      <c r="BA572"/>
      <c r="BB572"/>
      <c r="BC572"/>
      <c r="BD572"/>
      <c r="BE572"/>
      <c r="BF572"/>
      <c r="BG572"/>
      <c r="BH572"/>
      <c r="BI572"/>
      <c r="BJ572"/>
      <c r="BK572"/>
      <c r="BL572"/>
      <c r="BM572"/>
      <c r="BN572"/>
      <c r="BO572"/>
      <c r="BP572"/>
      <c r="BQ572"/>
      <c r="BR572"/>
      <c r="BS572"/>
      <c r="BT572"/>
      <c r="BU572"/>
      <c r="BV572"/>
      <c r="BW572"/>
      <c r="BX572"/>
      <c r="BY572"/>
      <c r="BZ572"/>
      <c r="CA572"/>
      <c r="CB572"/>
      <c r="CC572"/>
      <c r="CD572"/>
      <c r="CE572"/>
      <c r="CF572"/>
      <c r="CG572"/>
      <c r="CH572"/>
      <c r="CI572"/>
      <c r="CJ572"/>
      <c r="CK572"/>
      <c r="CL572"/>
      <c r="CM572"/>
      <c r="CN572"/>
      <c r="CO572"/>
      <c r="CP572"/>
      <c r="CQ572"/>
      <c r="CR572"/>
      <c r="CS572"/>
      <c r="CT572"/>
      <c r="CU572"/>
      <c r="CV572"/>
      <c r="CW572"/>
      <c r="CX572"/>
      <c r="CY572"/>
      <c r="CZ572"/>
      <c r="DA572"/>
      <c r="DB572"/>
      <c r="DC572"/>
      <c r="DD572"/>
      <c r="DE572"/>
      <c r="DF572"/>
      <c r="DG572"/>
      <c r="DH572"/>
      <c r="DI572"/>
      <c r="DJ572"/>
      <c r="DK572"/>
      <c r="DL572"/>
      <c r="DM572"/>
      <c r="DN572"/>
      <c r="DO572"/>
      <c r="DP572"/>
      <c r="DQ572"/>
      <c r="DR572"/>
      <c r="DS572"/>
      <c r="DT572"/>
      <c r="DU572"/>
      <c r="DV572"/>
      <c r="DW572"/>
      <c r="DX572"/>
      <c r="DY572"/>
      <c r="DZ572"/>
      <c r="EA572"/>
      <c r="EB572"/>
      <c r="EC572"/>
      <c r="ED572"/>
      <c r="EE572"/>
      <c r="EF572"/>
      <c r="EG572"/>
      <c r="EH572"/>
      <c r="EI572"/>
      <c r="EJ572"/>
      <c r="EK572"/>
      <c r="EL572"/>
      <c r="EM572"/>
      <c r="EN572"/>
      <c r="EO572"/>
      <c r="EP572"/>
      <c r="EQ572"/>
      <c r="ER572"/>
      <c r="ES572"/>
      <c r="ET572"/>
      <c r="EU572"/>
      <c r="EV572"/>
      <c r="EW572"/>
      <c r="EX572"/>
      <c r="EY572"/>
      <c r="EZ572"/>
      <c r="FA572"/>
      <c r="FB572"/>
      <c r="FC572"/>
      <c r="FD572"/>
      <c r="FE572"/>
      <c r="FF572"/>
      <c r="FG572"/>
      <c r="FH572"/>
      <c r="FI572"/>
      <c r="FJ572"/>
      <c r="FK572"/>
      <c r="FL572"/>
      <c r="FM572"/>
      <c r="FN572"/>
      <c r="FO572"/>
      <c r="FP572"/>
      <c r="FQ572"/>
      <c r="FR572"/>
      <c r="FS572"/>
      <c r="FT572"/>
      <c r="FU572"/>
      <c r="FV572"/>
      <c r="FW572"/>
      <c r="FX572"/>
      <c r="FY572"/>
      <c r="FZ572"/>
      <c r="GA572"/>
      <c r="GB572"/>
      <c r="GC572"/>
      <c r="GD572"/>
      <c r="GE572"/>
      <c r="GF572"/>
      <c r="GG572"/>
      <c r="GH572"/>
      <c r="GI572"/>
      <c r="GJ572"/>
      <c r="GK572"/>
      <c r="GL572"/>
      <c r="GM572"/>
      <c r="GN572"/>
      <c r="GO572"/>
      <c r="GP572"/>
      <c r="GQ572"/>
      <c r="GR572"/>
      <c r="GS572"/>
      <c r="GT572"/>
      <c r="GU572"/>
      <c r="GV572"/>
      <c r="GW572"/>
      <c r="GX572"/>
      <c r="GY572"/>
      <c r="GZ572"/>
      <c r="HA572"/>
      <c r="HB572"/>
      <c r="HC572"/>
      <c r="HD572"/>
      <c r="HE572"/>
      <c r="HF572"/>
      <c r="HG572"/>
    </row>
    <row r="573" spans="1:215" s="7" customFormat="1" ht="18" customHeight="1">
      <c r="A573" s="27" t="s">
        <v>1094</v>
      </c>
      <c r="B573" s="14">
        <v>8435134848297</v>
      </c>
      <c r="C573" s="19" t="s">
        <v>78</v>
      </c>
      <c r="D573" s="16" t="s">
        <v>1364</v>
      </c>
      <c r="E573" s="16" t="s">
        <v>1364</v>
      </c>
      <c r="F573" s="16" t="s">
        <v>1364</v>
      </c>
      <c r="G573" s="21">
        <v>1</v>
      </c>
      <c r="H573" s="19" t="s">
        <v>79</v>
      </c>
      <c r="I573" s="17">
        <v>700</v>
      </c>
      <c r="J573" s="20" t="s">
        <v>933</v>
      </c>
      <c r="K573" s="28" t="s">
        <v>933</v>
      </c>
      <c r="L573" s="51">
        <v>6636</v>
      </c>
      <c r="M573"/>
      <c r="N573"/>
      <c r="O573"/>
      <c r="P573"/>
      <c r="Q573"/>
      <c r="R573"/>
      <c r="S573"/>
      <c r="T573"/>
      <c r="U573"/>
      <c r="V573"/>
      <c r="W573"/>
      <c r="X573"/>
      <c r="Y573"/>
      <c r="Z573"/>
      <c r="AA573"/>
      <c r="AB573"/>
      <c r="AC573"/>
      <c r="AD573"/>
      <c r="AE573"/>
      <c r="AF573"/>
      <c r="AG573"/>
      <c r="AH573"/>
      <c r="AI573"/>
      <c r="AJ573"/>
      <c r="AK573"/>
      <c r="AL573"/>
      <c r="AM573"/>
      <c r="AN573"/>
      <c r="AO573"/>
      <c r="AP573"/>
      <c r="AQ573"/>
      <c r="AR573"/>
      <c r="AS573"/>
      <c r="AT573"/>
      <c r="AU573"/>
      <c r="AV573"/>
      <c r="AW573"/>
      <c r="AX573"/>
      <c r="AY573"/>
      <c r="AZ573"/>
      <c r="BA573"/>
      <c r="BB573"/>
      <c r="BC573"/>
      <c r="BD573"/>
      <c r="BE573"/>
      <c r="BF573"/>
      <c r="BG573"/>
      <c r="BH573"/>
      <c r="BI573"/>
      <c r="BJ573"/>
      <c r="BK573"/>
      <c r="BL573"/>
      <c r="BM573"/>
      <c r="BN573"/>
      <c r="BO573"/>
      <c r="BP573"/>
      <c r="BQ573"/>
      <c r="BR573"/>
      <c r="BS573"/>
      <c r="BT573"/>
      <c r="BU573"/>
      <c r="BV573"/>
      <c r="BW573"/>
      <c r="BX573"/>
      <c r="BY573"/>
      <c r="BZ573"/>
      <c r="CA573"/>
      <c r="CB573"/>
      <c r="CC573"/>
      <c r="CD573"/>
      <c r="CE573"/>
      <c r="CF573"/>
      <c r="CG573"/>
      <c r="CH573"/>
      <c r="CI573"/>
      <c r="CJ573"/>
      <c r="CK573"/>
      <c r="CL573"/>
      <c r="CM573"/>
      <c r="CN573"/>
      <c r="CO573"/>
      <c r="CP573"/>
      <c r="CQ573"/>
      <c r="CR573"/>
      <c r="CS573"/>
      <c r="CT573"/>
      <c r="CU573"/>
      <c r="CV573"/>
      <c r="CW573"/>
      <c r="CX573"/>
      <c r="CY573"/>
      <c r="CZ573"/>
      <c r="DA573"/>
      <c r="DB573"/>
      <c r="DC573"/>
      <c r="DD573"/>
      <c r="DE573"/>
      <c r="DF573"/>
      <c r="DG573"/>
      <c r="DH573"/>
      <c r="DI573"/>
      <c r="DJ573"/>
      <c r="DK573"/>
      <c r="DL573"/>
      <c r="DM573"/>
      <c r="DN573"/>
      <c r="DO573"/>
      <c r="DP573"/>
      <c r="DQ573"/>
      <c r="DR573"/>
      <c r="DS573"/>
      <c r="DT573"/>
      <c r="DU573"/>
      <c r="DV573"/>
      <c r="DW573"/>
      <c r="DX573"/>
      <c r="DY573"/>
      <c r="DZ573"/>
      <c r="EA573"/>
      <c r="EB573"/>
      <c r="EC573"/>
      <c r="ED573"/>
      <c r="EE573"/>
      <c r="EF573"/>
      <c r="EG573"/>
      <c r="EH573"/>
      <c r="EI573"/>
      <c r="EJ573"/>
      <c r="EK573"/>
      <c r="EL573"/>
      <c r="EM573"/>
      <c r="EN573"/>
      <c r="EO573"/>
      <c r="EP573"/>
      <c r="EQ573"/>
      <c r="ER573"/>
      <c r="ES573"/>
      <c r="ET573"/>
      <c r="EU573"/>
      <c r="EV573"/>
      <c r="EW573"/>
      <c r="EX573"/>
      <c r="EY573"/>
      <c r="EZ573"/>
      <c r="FA573"/>
      <c r="FB573"/>
      <c r="FC573"/>
      <c r="FD573"/>
      <c r="FE573"/>
      <c r="FF573"/>
      <c r="FG573"/>
      <c r="FH573"/>
      <c r="FI573"/>
      <c r="FJ573"/>
      <c r="FK573"/>
      <c r="FL573"/>
      <c r="FM573"/>
      <c r="FN573"/>
      <c r="FO573"/>
      <c r="FP573"/>
      <c r="FQ573"/>
      <c r="FR573"/>
      <c r="FS573"/>
      <c r="FT573"/>
      <c r="FU573"/>
      <c r="FV573"/>
      <c r="FW573"/>
      <c r="FX573"/>
      <c r="FY573"/>
      <c r="FZ573"/>
      <c r="GA573"/>
      <c r="GB573"/>
      <c r="GC573"/>
      <c r="GD573"/>
      <c r="GE573"/>
      <c r="GF573"/>
      <c r="GG573"/>
      <c r="GH573"/>
      <c r="GI573"/>
      <c r="GJ573"/>
      <c r="GK573"/>
      <c r="GL573"/>
      <c r="GM573"/>
      <c r="GN573"/>
      <c r="GO573"/>
      <c r="GP573"/>
      <c r="GQ573"/>
      <c r="GR573"/>
      <c r="GS573"/>
      <c r="GT573"/>
      <c r="GU573"/>
      <c r="GV573"/>
      <c r="GW573"/>
      <c r="GX573"/>
      <c r="GY573"/>
      <c r="GZ573"/>
      <c r="HA573"/>
      <c r="HB573"/>
      <c r="HC573"/>
      <c r="HD573"/>
      <c r="HE573"/>
      <c r="HF573"/>
      <c r="HG573"/>
    </row>
    <row r="574" spans="1:215" s="7" customFormat="1" ht="18" customHeight="1">
      <c r="A574" s="27" t="s">
        <v>621</v>
      </c>
      <c r="B574" s="14">
        <v>8435134838212</v>
      </c>
      <c r="C574" s="19" t="s">
        <v>623</v>
      </c>
      <c r="D574" s="16" t="s">
        <v>1368</v>
      </c>
      <c r="E574" s="16" t="s">
        <v>1368</v>
      </c>
      <c r="F574" s="16" t="s">
        <v>1364</v>
      </c>
      <c r="G574" s="21">
        <v>1</v>
      </c>
      <c r="H574" s="19" t="s">
        <v>864</v>
      </c>
      <c r="I574" s="17">
        <v>244</v>
      </c>
      <c r="J574" s="20">
        <v>965632</v>
      </c>
      <c r="K574" s="28" t="s">
        <v>732</v>
      </c>
      <c r="L574" s="51">
        <v>3185</v>
      </c>
      <c r="M574"/>
      <c r="N574"/>
      <c r="O574"/>
      <c r="P574"/>
      <c r="Q574"/>
      <c r="R574"/>
      <c r="S574"/>
      <c r="T574"/>
      <c r="U574"/>
      <c r="V574"/>
      <c r="W574"/>
      <c r="X574"/>
      <c r="Y574"/>
      <c r="Z574"/>
      <c r="AA574"/>
      <c r="AB574"/>
      <c r="AC574"/>
      <c r="AD574"/>
      <c r="AE574"/>
      <c r="AF574"/>
      <c r="AG574"/>
      <c r="AH574"/>
      <c r="AI574"/>
      <c r="AJ574"/>
      <c r="AK574"/>
      <c r="AL574"/>
      <c r="AM574"/>
      <c r="AN574"/>
      <c r="AO574"/>
      <c r="AP574"/>
      <c r="AQ574"/>
      <c r="AR574"/>
      <c r="AS574"/>
      <c r="AT574"/>
      <c r="AU574"/>
      <c r="AV574"/>
      <c r="AW574"/>
      <c r="AX574"/>
      <c r="AY574"/>
      <c r="AZ574"/>
      <c r="BA574"/>
      <c r="BB574"/>
      <c r="BC574"/>
      <c r="BD574"/>
      <c r="BE574"/>
      <c r="BF574"/>
      <c r="BG574"/>
      <c r="BH574"/>
      <c r="BI574"/>
      <c r="BJ574"/>
      <c r="BK574"/>
      <c r="BL574"/>
      <c r="BM574"/>
      <c r="BN574"/>
      <c r="BO574"/>
      <c r="BP574"/>
      <c r="BQ574"/>
      <c r="BR574"/>
      <c r="BS574"/>
      <c r="BT574"/>
      <c r="BU574"/>
      <c r="BV574"/>
      <c r="BW574"/>
      <c r="BX574"/>
      <c r="BY574"/>
      <c r="BZ574"/>
      <c r="CA574"/>
      <c r="CB574"/>
      <c r="CC574"/>
      <c r="CD574"/>
      <c r="CE574"/>
      <c r="CF574"/>
      <c r="CG574"/>
      <c r="CH574"/>
      <c r="CI574"/>
      <c r="CJ574"/>
      <c r="CK574"/>
      <c r="CL574"/>
      <c r="CM574"/>
      <c r="CN574"/>
      <c r="CO574"/>
      <c r="CP574"/>
      <c r="CQ574"/>
      <c r="CR574"/>
      <c r="CS574"/>
      <c r="CT574"/>
      <c r="CU574"/>
      <c r="CV574"/>
      <c r="CW574"/>
      <c r="CX574"/>
      <c r="CY574"/>
      <c r="CZ574"/>
      <c r="DA574"/>
      <c r="DB574"/>
      <c r="DC574"/>
      <c r="DD574"/>
      <c r="DE574"/>
      <c r="DF574"/>
      <c r="DG574"/>
      <c r="DH574"/>
      <c r="DI574"/>
      <c r="DJ574"/>
      <c r="DK574"/>
      <c r="DL574"/>
      <c r="DM574"/>
      <c r="DN574"/>
      <c r="DO574"/>
      <c r="DP574"/>
      <c r="DQ574"/>
      <c r="DR574"/>
      <c r="DS574"/>
      <c r="DT574"/>
      <c r="DU574"/>
      <c r="DV574"/>
      <c r="DW574"/>
      <c r="DX574"/>
      <c r="DY574"/>
      <c r="DZ574"/>
      <c r="EA574"/>
      <c r="EB574"/>
      <c r="EC574"/>
      <c r="ED574"/>
      <c r="EE574"/>
      <c r="EF574"/>
      <c r="EG574"/>
      <c r="EH574"/>
      <c r="EI574"/>
      <c r="EJ574"/>
      <c r="EK574"/>
      <c r="EL574"/>
      <c r="EM574"/>
      <c r="EN574"/>
      <c r="EO574"/>
      <c r="EP574"/>
      <c r="EQ574"/>
      <c r="ER574"/>
      <c r="ES574"/>
      <c r="ET574"/>
      <c r="EU574"/>
      <c r="EV574"/>
      <c r="EW574"/>
      <c r="EX574"/>
      <c r="EY574"/>
      <c r="EZ574"/>
      <c r="FA574"/>
      <c r="FB574"/>
      <c r="FC574"/>
      <c r="FD574"/>
      <c r="FE574"/>
      <c r="FF574"/>
      <c r="FG574"/>
      <c r="FH574"/>
      <c r="FI574"/>
      <c r="FJ574"/>
      <c r="FK574"/>
      <c r="FL574"/>
      <c r="FM574"/>
      <c r="FN574"/>
      <c r="FO574"/>
      <c r="FP574"/>
      <c r="FQ574"/>
      <c r="FR574"/>
      <c r="FS574"/>
      <c r="FT574"/>
      <c r="FU574"/>
      <c r="FV574"/>
      <c r="FW574"/>
      <c r="FX574"/>
      <c r="FY574"/>
      <c r="FZ574"/>
      <c r="GA574"/>
      <c r="GB574"/>
      <c r="GC574"/>
      <c r="GD574"/>
      <c r="GE574"/>
      <c r="GF574"/>
      <c r="GG574"/>
      <c r="GH574"/>
      <c r="GI574"/>
      <c r="GJ574"/>
      <c r="GK574"/>
      <c r="GL574"/>
      <c r="GM574"/>
      <c r="GN574"/>
      <c r="GO574"/>
      <c r="GP574"/>
      <c r="GQ574"/>
      <c r="GR574"/>
      <c r="GS574"/>
      <c r="GT574"/>
      <c r="GU574"/>
      <c r="GV574"/>
      <c r="GW574"/>
      <c r="GX574"/>
      <c r="GY574"/>
      <c r="GZ574"/>
      <c r="HA574"/>
      <c r="HB574"/>
      <c r="HC574"/>
      <c r="HD574"/>
      <c r="HE574"/>
      <c r="HF574"/>
      <c r="HG574"/>
    </row>
    <row r="575" spans="1:215" s="7" customFormat="1" ht="18" customHeight="1">
      <c r="A575" s="27" t="s">
        <v>622</v>
      </c>
      <c r="B575" s="14">
        <v>8435134838236</v>
      </c>
      <c r="C575" s="19" t="s">
        <v>624</v>
      </c>
      <c r="D575" s="16" t="s">
        <v>1368</v>
      </c>
      <c r="E575" s="16" t="s">
        <v>1368</v>
      </c>
      <c r="F575" s="16" t="s">
        <v>1364</v>
      </c>
      <c r="G575" s="21">
        <v>1</v>
      </c>
      <c r="H575" s="19" t="s">
        <v>864</v>
      </c>
      <c r="I575" s="17">
        <v>285</v>
      </c>
      <c r="J575" s="20">
        <v>1095168</v>
      </c>
      <c r="K575" s="28" t="s">
        <v>733</v>
      </c>
      <c r="L575" s="51">
        <v>3344</v>
      </c>
      <c r="M575"/>
      <c r="N575"/>
      <c r="O575"/>
      <c r="P575"/>
      <c r="Q575"/>
      <c r="R575"/>
      <c r="S575"/>
      <c r="T575"/>
      <c r="U575"/>
      <c r="V575"/>
      <c r="W575"/>
      <c r="X575"/>
      <c r="Y575"/>
      <c r="Z575"/>
      <c r="AA575"/>
      <c r="AB575"/>
      <c r="AC575"/>
      <c r="AD575"/>
      <c r="AE575"/>
      <c r="AF575"/>
      <c r="AG575"/>
      <c r="AH575"/>
      <c r="AI575"/>
      <c r="AJ575"/>
      <c r="AK575"/>
      <c r="AL575"/>
      <c r="AM575"/>
      <c r="AN575"/>
      <c r="AO575"/>
      <c r="AP575"/>
      <c r="AQ575"/>
      <c r="AR575"/>
      <c r="AS575"/>
      <c r="AT575"/>
      <c r="AU575"/>
      <c r="AV575"/>
      <c r="AW575"/>
      <c r="AX575"/>
      <c r="AY575"/>
      <c r="AZ575"/>
      <c r="BA575"/>
      <c r="BB575"/>
      <c r="BC575"/>
      <c r="BD575"/>
      <c r="BE575"/>
      <c r="BF575"/>
      <c r="BG575"/>
      <c r="BH575"/>
      <c r="BI575"/>
      <c r="BJ575"/>
      <c r="BK575"/>
      <c r="BL575"/>
      <c r="BM575"/>
      <c r="BN575"/>
      <c r="BO575"/>
      <c r="BP575"/>
      <c r="BQ575"/>
      <c r="BR575"/>
      <c r="BS575"/>
      <c r="BT575"/>
      <c r="BU575"/>
      <c r="BV575"/>
      <c r="BW575"/>
      <c r="BX575"/>
      <c r="BY575"/>
      <c r="BZ575"/>
      <c r="CA575"/>
      <c r="CB575"/>
      <c r="CC575"/>
      <c r="CD575"/>
      <c r="CE575"/>
      <c r="CF575"/>
      <c r="CG575"/>
      <c r="CH575"/>
      <c r="CI575"/>
      <c r="CJ575"/>
      <c r="CK575"/>
      <c r="CL575"/>
      <c r="CM575"/>
      <c r="CN575"/>
      <c r="CO575"/>
      <c r="CP575"/>
      <c r="CQ575"/>
      <c r="CR575"/>
      <c r="CS575"/>
      <c r="CT575"/>
      <c r="CU575"/>
      <c r="CV575"/>
      <c r="CW575"/>
      <c r="CX575"/>
      <c r="CY575"/>
      <c r="CZ575"/>
      <c r="DA575"/>
      <c r="DB575"/>
      <c r="DC575"/>
      <c r="DD575"/>
      <c r="DE575"/>
      <c r="DF575"/>
      <c r="DG575"/>
      <c r="DH575"/>
      <c r="DI575"/>
      <c r="DJ575"/>
      <c r="DK575"/>
      <c r="DL575"/>
      <c r="DM575"/>
      <c r="DN575"/>
      <c r="DO575"/>
      <c r="DP575"/>
      <c r="DQ575"/>
      <c r="DR575"/>
      <c r="DS575"/>
      <c r="DT575"/>
      <c r="DU575"/>
      <c r="DV575"/>
      <c r="DW575"/>
      <c r="DX575"/>
      <c r="DY575"/>
      <c r="DZ575"/>
      <c r="EA575"/>
      <c r="EB575"/>
      <c r="EC575"/>
      <c r="ED575"/>
      <c r="EE575"/>
      <c r="EF575"/>
      <c r="EG575"/>
      <c r="EH575"/>
      <c r="EI575"/>
      <c r="EJ575"/>
      <c r="EK575"/>
      <c r="EL575"/>
      <c r="EM575"/>
      <c r="EN575"/>
      <c r="EO575"/>
      <c r="EP575"/>
      <c r="EQ575"/>
      <c r="ER575"/>
      <c r="ES575"/>
      <c r="ET575"/>
      <c r="EU575"/>
      <c r="EV575"/>
      <c r="EW575"/>
      <c r="EX575"/>
      <c r="EY575"/>
      <c r="EZ575"/>
      <c r="FA575"/>
      <c r="FB575"/>
      <c r="FC575"/>
      <c r="FD575"/>
      <c r="FE575"/>
      <c r="FF575"/>
      <c r="FG575"/>
      <c r="FH575"/>
      <c r="FI575"/>
      <c r="FJ575"/>
      <c r="FK575"/>
      <c r="FL575"/>
      <c r="FM575"/>
      <c r="FN575"/>
      <c r="FO575"/>
      <c r="FP575"/>
      <c r="FQ575"/>
      <c r="FR575"/>
      <c r="FS575"/>
      <c r="FT575"/>
      <c r="FU575"/>
      <c r="FV575"/>
      <c r="FW575"/>
      <c r="FX575"/>
      <c r="FY575"/>
      <c r="FZ575"/>
      <c r="GA575"/>
      <c r="GB575"/>
      <c r="GC575"/>
      <c r="GD575"/>
      <c r="GE575"/>
      <c r="GF575"/>
      <c r="GG575"/>
      <c r="GH575"/>
      <c r="GI575"/>
      <c r="GJ575"/>
      <c r="GK575"/>
      <c r="GL575"/>
      <c r="GM575"/>
      <c r="GN575"/>
      <c r="GO575"/>
      <c r="GP575"/>
      <c r="GQ575"/>
      <c r="GR575"/>
      <c r="GS575"/>
      <c r="GT575"/>
      <c r="GU575"/>
      <c r="GV575"/>
      <c r="GW575"/>
      <c r="GX575"/>
      <c r="GY575"/>
      <c r="GZ575"/>
      <c r="HA575"/>
      <c r="HB575"/>
      <c r="HC575"/>
      <c r="HD575"/>
      <c r="HE575"/>
      <c r="HF575"/>
      <c r="HG575"/>
    </row>
    <row r="576" spans="1:215" s="7" customFormat="1" ht="18" customHeight="1">
      <c r="A576" s="27" t="s">
        <v>689</v>
      </c>
      <c r="B576" s="14">
        <v>8435134838229</v>
      </c>
      <c r="C576" s="19" t="s">
        <v>690</v>
      </c>
      <c r="D576" s="16" t="s">
        <v>1368</v>
      </c>
      <c r="E576" s="16" t="s">
        <v>1368</v>
      </c>
      <c r="F576" s="16" t="s">
        <v>1364</v>
      </c>
      <c r="G576" s="21">
        <v>1</v>
      </c>
      <c r="H576" s="19" t="s">
        <v>864</v>
      </c>
      <c r="I576" s="17">
        <v>312</v>
      </c>
      <c r="J576" s="20">
        <v>1201152</v>
      </c>
      <c r="K576" s="28" t="s">
        <v>734</v>
      </c>
      <c r="L576" s="51">
        <v>3612</v>
      </c>
      <c r="M576"/>
      <c r="N576"/>
      <c r="O576"/>
      <c r="P576"/>
      <c r="Q576"/>
      <c r="R576"/>
      <c r="S576"/>
      <c r="T576"/>
      <c r="U576"/>
      <c r="V576"/>
      <c r="W576"/>
      <c r="X576"/>
      <c r="Y576"/>
      <c r="Z576"/>
      <c r="AA576"/>
      <c r="AB576"/>
      <c r="AC576"/>
      <c r="AD576"/>
      <c r="AE576"/>
      <c r="AF576"/>
      <c r="AG576"/>
      <c r="AH576"/>
      <c r="AI576"/>
      <c r="AJ576"/>
      <c r="AK576"/>
      <c r="AL576"/>
      <c r="AM576"/>
      <c r="AN576"/>
      <c r="AO576"/>
      <c r="AP576"/>
      <c r="AQ576"/>
      <c r="AR576"/>
      <c r="AS576"/>
      <c r="AT576"/>
      <c r="AU576"/>
      <c r="AV576"/>
      <c r="AW576"/>
      <c r="AX576"/>
      <c r="AY576"/>
      <c r="AZ576"/>
      <c r="BA576"/>
      <c r="BB576"/>
      <c r="BC576"/>
      <c r="BD576"/>
      <c r="BE576"/>
      <c r="BF576"/>
      <c r="BG576"/>
      <c r="BH576"/>
      <c r="BI576"/>
      <c r="BJ576"/>
      <c r="BK576"/>
      <c r="BL576"/>
      <c r="BM576"/>
      <c r="BN576"/>
      <c r="BO576"/>
      <c r="BP576"/>
      <c r="BQ576"/>
      <c r="BR576"/>
      <c r="BS576"/>
      <c r="BT576"/>
      <c r="BU576"/>
      <c r="BV576"/>
      <c r="BW576"/>
      <c r="BX576"/>
      <c r="BY576"/>
      <c r="BZ576"/>
      <c r="CA576"/>
      <c r="CB576"/>
      <c r="CC576"/>
      <c r="CD576"/>
      <c r="CE576"/>
      <c r="CF576"/>
      <c r="CG576"/>
      <c r="CH576"/>
      <c r="CI576"/>
      <c r="CJ576"/>
      <c r="CK576"/>
      <c r="CL576"/>
      <c r="CM576"/>
      <c r="CN576"/>
      <c r="CO576"/>
      <c r="CP576"/>
      <c r="CQ576"/>
      <c r="CR576"/>
      <c r="CS576"/>
      <c r="CT576"/>
      <c r="CU576"/>
      <c r="CV576"/>
      <c r="CW576"/>
      <c r="CX576"/>
      <c r="CY576"/>
      <c r="CZ576"/>
      <c r="DA576"/>
      <c r="DB576"/>
      <c r="DC576"/>
      <c r="DD576"/>
      <c r="DE576"/>
      <c r="DF576"/>
      <c r="DG576"/>
      <c r="DH576"/>
      <c r="DI576"/>
      <c r="DJ576"/>
      <c r="DK576"/>
      <c r="DL576"/>
      <c r="DM576"/>
      <c r="DN576"/>
      <c r="DO576"/>
      <c r="DP576"/>
      <c r="DQ576"/>
      <c r="DR576"/>
      <c r="DS576"/>
      <c r="DT576"/>
      <c r="DU576"/>
      <c r="DV576"/>
      <c r="DW576"/>
      <c r="DX576"/>
      <c r="DY576"/>
      <c r="DZ576"/>
      <c r="EA576"/>
      <c r="EB576"/>
      <c r="EC576"/>
      <c r="ED576"/>
      <c r="EE576"/>
      <c r="EF576"/>
      <c r="EG576"/>
      <c r="EH576"/>
      <c r="EI576"/>
      <c r="EJ576"/>
      <c r="EK576"/>
      <c r="EL576"/>
      <c r="EM576"/>
      <c r="EN576"/>
      <c r="EO576"/>
      <c r="EP576"/>
      <c r="EQ576"/>
      <c r="ER576"/>
      <c r="ES576"/>
      <c r="ET576"/>
      <c r="EU576"/>
      <c r="EV576"/>
      <c r="EW576"/>
      <c r="EX576"/>
      <c r="EY576"/>
      <c r="EZ576"/>
      <c r="FA576"/>
      <c r="FB576"/>
      <c r="FC576"/>
      <c r="FD576"/>
      <c r="FE576"/>
      <c r="FF576"/>
      <c r="FG576"/>
      <c r="FH576"/>
      <c r="FI576"/>
      <c r="FJ576"/>
      <c r="FK576"/>
      <c r="FL576"/>
      <c r="FM576"/>
      <c r="FN576"/>
      <c r="FO576"/>
      <c r="FP576"/>
      <c r="FQ576"/>
      <c r="FR576"/>
      <c r="FS576"/>
      <c r="FT576"/>
      <c r="FU576"/>
      <c r="FV576"/>
      <c r="FW576"/>
      <c r="FX576"/>
      <c r="FY576"/>
      <c r="FZ576"/>
      <c r="GA576"/>
      <c r="GB576"/>
      <c r="GC576"/>
      <c r="GD576"/>
      <c r="GE576"/>
      <c r="GF576"/>
      <c r="GG576"/>
      <c r="GH576"/>
      <c r="GI576"/>
      <c r="GJ576"/>
      <c r="GK576"/>
      <c r="GL576"/>
      <c r="GM576"/>
      <c r="GN576"/>
      <c r="GO576"/>
      <c r="GP576"/>
      <c r="GQ576"/>
      <c r="GR576"/>
      <c r="GS576"/>
      <c r="GT576"/>
      <c r="GU576"/>
      <c r="GV576"/>
      <c r="GW576"/>
      <c r="GX576"/>
      <c r="GY576"/>
      <c r="GZ576"/>
      <c r="HA576"/>
      <c r="HB576"/>
      <c r="HC576"/>
      <c r="HD576"/>
      <c r="HE576"/>
      <c r="HF576"/>
      <c r="HG576"/>
    </row>
    <row r="577" spans="1:215" s="7" customFormat="1" ht="18" customHeight="1">
      <c r="A577" s="27" t="s">
        <v>633</v>
      </c>
      <c r="B577" s="14">
        <v>8435134838175</v>
      </c>
      <c r="C577" s="19" t="s">
        <v>635</v>
      </c>
      <c r="D577" s="16" t="s">
        <v>1368</v>
      </c>
      <c r="E577" s="16" t="s">
        <v>1368</v>
      </c>
      <c r="F577" s="16" t="s">
        <v>1364</v>
      </c>
      <c r="G577" s="21">
        <v>1</v>
      </c>
      <c r="H577" s="19" t="s">
        <v>865</v>
      </c>
      <c r="I577" s="17">
        <v>258</v>
      </c>
      <c r="J577" s="20">
        <v>965632</v>
      </c>
      <c r="K577" s="28" t="s">
        <v>732</v>
      </c>
      <c r="L577" s="51">
        <v>3414</v>
      </c>
      <c r="M577"/>
      <c r="N577"/>
      <c r="O577"/>
      <c r="P577"/>
      <c r="Q577"/>
      <c r="R577"/>
      <c r="S577"/>
      <c r="T577"/>
      <c r="U577"/>
      <c r="V577"/>
      <c r="W577"/>
      <c r="X577"/>
      <c r="Y577"/>
      <c r="Z577"/>
      <c r="AA577"/>
      <c r="AB577"/>
      <c r="AC577"/>
      <c r="AD577"/>
      <c r="AE577"/>
      <c r="AF577"/>
      <c r="AG577"/>
      <c r="AH577"/>
      <c r="AI577"/>
      <c r="AJ577"/>
      <c r="AK577"/>
      <c r="AL577"/>
      <c r="AM577"/>
      <c r="AN577"/>
      <c r="AO577"/>
      <c r="AP577"/>
      <c r="AQ577"/>
      <c r="AR577"/>
      <c r="AS577"/>
      <c r="AT577"/>
      <c r="AU577"/>
      <c r="AV577"/>
      <c r="AW577"/>
      <c r="AX577"/>
      <c r="AY577"/>
      <c r="AZ577"/>
      <c r="BA577"/>
      <c r="BB577"/>
      <c r="BC577"/>
      <c r="BD577"/>
      <c r="BE577"/>
      <c r="BF577"/>
      <c r="BG577"/>
      <c r="BH577"/>
      <c r="BI577"/>
      <c r="BJ577"/>
      <c r="BK577"/>
      <c r="BL577"/>
      <c r="BM577"/>
      <c r="BN577"/>
      <c r="BO577"/>
      <c r="BP577"/>
      <c r="BQ577"/>
      <c r="BR577"/>
      <c r="BS577"/>
      <c r="BT577"/>
      <c r="BU577"/>
      <c r="BV577"/>
      <c r="BW577"/>
      <c r="BX577"/>
      <c r="BY577"/>
      <c r="BZ577"/>
      <c r="CA577"/>
      <c r="CB577"/>
      <c r="CC577"/>
      <c r="CD577"/>
      <c r="CE577"/>
      <c r="CF577"/>
      <c r="CG577"/>
      <c r="CH577"/>
      <c r="CI577"/>
      <c r="CJ577"/>
      <c r="CK577"/>
      <c r="CL577"/>
      <c r="CM577"/>
      <c r="CN577"/>
      <c r="CO577"/>
      <c r="CP577"/>
      <c r="CQ577"/>
      <c r="CR577"/>
      <c r="CS577"/>
      <c r="CT577"/>
      <c r="CU577"/>
      <c r="CV577"/>
      <c r="CW577"/>
      <c r="CX577"/>
      <c r="CY577"/>
      <c r="CZ577"/>
      <c r="DA577"/>
      <c r="DB577"/>
      <c r="DC577"/>
      <c r="DD577"/>
      <c r="DE577"/>
      <c r="DF577"/>
      <c r="DG577"/>
      <c r="DH577"/>
      <c r="DI577"/>
      <c r="DJ577"/>
      <c r="DK577"/>
      <c r="DL577"/>
      <c r="DM577"/>
      <c r="DN577"/>
      <c r="DO577"/>
      <c r="DP577"/>
      <c r="DQ577"/>
      <c r="DR577"/>
      <c r="DS577"/>
      <c r="DT577"/>
      <c r="DU577"/>
      <c r="DV577"/>
      <c r="DW577"/>
      <c r="DX577"/>
      <c r="DY577"/>
      <c r="DZ577"/>
      <c r="EA577"/>
      <c r="EB577"/>
      <c r="EC577"/>
      <c r="ED577"/>
      <c r="EE577"/>
      <c r="EF577"/>
      <c r="EG577"/>
      <c r="EH577"/>
      <c r="EI577"/>
      <c r="EJ577"/>
      <c r="EK577"/>
      <c r="EL577"/>
      <c r="EM577"/>
      <c r="EN577"/>
      <c r="EO577"/>
      <c r="EP577"/>
      <c r="EQ577"/>
      <c r="ER577"/>
      <c r="ES577"/>
      <c r="ET577"/>
      <c r="EU577"/>
      <c r="EV577"/>
      <c r="EW577"/>
      <c r="EX577"/>
      <c r="EY577"/>
      <c r="EZ577"/>
      <c r="FA577"/>
      <c r="FB577"/>
      <c r="FC577"/>
      <c r="FD577"/>
      <c r="FE577"/>
      <c r="FF577"/>
      <c r="FG577"/>
      <c r="FH577"/>
      <c r="FI577"/>
      <c r="FJ577"/>
      <c r="FK577"/>
      <c r="FL577"/>
      <c r="FM577"/>
      <c r="FN577"/>
      <c r="FO577"/>
      <c r="FP577"/>
      <c r="FQ577"/>
      <c r="FR577"/>
      <c r="FS577"/>
      <c r="FT577"/>
      <c r="FU577"/>
      <c r="FV577"/>
      <c r="FW577"/>
      <c r="FX577"/>
      <c r="FY577"/>
      <c r="FZ577"/>
      <c r="GA577"/>
      <c r="GB577"/>
      <c r="GC577"/>
      <c r="GD577"/>
      <c r="GE577"/>
      <c r="GF577"/>
      <c r="GG577"/>
      <c r="GH577"/>
      <c r="GI577"/>
      <c r="GJ577"/>
      <c r="GK577"/>
      <c r="GL577"/>
      <c r="GM577"/>
      <c r="GN577"/>
      <c r="GO577"/>
      <c r="GP577"/>
      <c r="GQ577"/>
      <c r="GR577"/>
      <c r="GS577"/>
      <c r="GT577"/>
      <c r="GU577"/>
      <c r="GV577"/>
      <c r="GW577"/>
      <c r="GX577"/>
      <c r="GY577"/>
      <c r="GZ577"/>
      <c r="HA577"/>
      <c r="HB577"/>
      <c r="HC577"/>
      <c r="HD577"/>
      <c r="HE577"/>
      <c r="HF577"/>
      <c r="HG577"/>
    </row>
    <row r="578" spans="1:215" s="7" customFormat="1" ht="18" customHeight="1">
      <c r="A578" s="27" t="s">
        <v>634</v>
      </c>
      <c r="B578" s="14">
        <v>8435134838182</v>
      </c>
      <c r="C578" s="19" t="s">
        <v>636</v>
      </c>
      <c r="D578" s="16" t="s">
        <v>1368</v>
      </c>
      <c r="E578" s="16" t="s">
        <v>1368</v>
      </c>
      <c r="F578" s="16" t="s">
        <v>1364</v>
      </c>
      <c r="G578" s="21">
        <v>1</v>
      </c>
      <c r="H578" s="19" t="s">
        <v>865</v>
      </c>
      <c r="I578" s="17">
        <v>304</v>
      </c>
      <c r="J578" s="20">
        <v>1095168</v>
      </c>
      <c r="K578" s="28" t="s">
        <v>733</v>
      </c>
      <c r="L578" s="51">
        <v>3601</v>
      </c>
      <c r="M578"/>
      <c r="N578"/>
      <c r="O578"/>
      <c r="P578"/>
      <c r="Q578"/>
      <c r="R578"/>
      <c r="S578"/>
      <c r="T578"/>
      <c r="U578"/>
      <c r="V578"/>
      <c r="W578"/>
      <c r="X578"/>
      <c r="Y578"/>
      <c r="Z578"/>
      <c r="AA578"/>
      <c r="AB578"/>
      <c r="AC578"/>
      <c r="AD578"/>
      <c r="AE578"/>
      <c r="AF578"/>
      <c r="AG578"/>
      <c r="AH578"/>
      <c r="AI578"/>
      <c r="AJ578"/>
      <c r="AK578"/>
      <c r="AL578"/>
      <c r="AM578"/>
      <c r="AN578"/>
      <c r="AO578"/>
      <c r="AP578"/>
      <c r="AQ578"/>
      <c r="AR578"/>
      <c r="AS578"/>
      <c r="AT578"/>
      <c r="AU578"/>
      <c r="AV578"/>
      <c r="AW578"/>
      <c r="AX578"/>
      <c r="AY578"/>
      <c r="AZ578"/>
      <c r="BA578"/>
      <c r="BB578"/>
      <c r="BC578"/>
      <c r="BD578"/>
      <c r="BE578"/>
      <c r="BF578"/>
      <c r="BG578"/>
      <c r="BH578"/>
      <c r="BI578"/>
      <c r="BJ578"/>
      <c r="BK578"/>
      <c r="BL578"/>
      <c r="BM578"/>
      <c r="BN578"/>
      <c r="BO578"/>
      <c r="BP578"/>
      <c r="BQ578"/>
      <c r="BR578"/>
      <c r="BS578"/>
      <c r="BT578"/>
      <c r="BU578"/>
      <c r="BV578"/>
      <c r="BW578"/>
      <c r="BX578"/>
      <c r="BY578"/>
      <c r="BZ578"/>
      <c r="CA578"/>
      <c r="CB578"/>
      <c r="CC578"/>
      <c r="CD578"/>
      <c r="CE578"/>
      <c r="CF578"/>
      <c r="CG578"/>
      <c r="CH578"/>
      <c r="CI578"/>
      <c r="CJ578"/>
      <c r="CK578"/>
      <c r="CL578"/>
      <c r="CM578"/>
      <c r="CN578"/>
      <c r="CO578"/>
      <c r="CP578"/>
      <c r="CQ578"/>
      <c r="CR578"/>
      <c r="CS578"/>
      <c r="CT578"/>
      <c r="CU578"/>
      <c r="CV578"/>
      <c r="CW578"/>
      <c r="CX578"/>
      <c r="CY578"/>
      <c r="CZ578"/>
      <c r="DA578"/>
      <c r="DB578"/>
      <c r="DC578"/>
      <c r="DD578"/>
      <c r="DE578"/>
      <c r="DF578"/>
      <c r="DG578"/>
      <c r="DH578"/>
      <c r="DI578"/>
      <c r="DJ578"/>
      <c r="DK578"/>
      <c r="DL578"/>
      <c r="DM578"/>
      <c r="DN578"/>
      <c r="DO578"/>
      <c r="DP578"/>
      <c r="DQ578"/>
      <c r="DR578"/>
      <c r="DS578"/>
      <c r="DT578"/>
      <c r="DU578"/>
      <c r="DV578"/>
      <c r="DW578"/>
      <c r="DX578"/>
      <c r="DY578"/>
      <c r="DZ578"/>
      <c r="EA578"/>
      <c r="EB578"/>
      <c r="EC578"/>
      <c r="ED578"/>
      <c r="EE578"/>
      <c r="EF578"/>
      <c r="EG578"/>
      <c r="EH578"/>
      <c r="EI578"/>
      <c r="EJ578"/>
      <c r="EK578"/>
      <c r="EL578"/>
      <c r="EM578"/>
      <c r="EN578"/>
      <c r="EO578"/>
      <c r="EP578"/>
      <c r="EQ578"/>
      <c r="ER578"/>
      <c r="ES578"/>
      <c r="ET578"/>
      <c r="EU578"/>
      <c r="EV578"/>
      <c r="EW578"/>
      <c r="EX578"/>
      <c r="EY578"/>
      <c r="EZ578"/>
      <c r="FA578"/>
      <c r="FB578"/>
      <c r="FC578"/>
      <c r="FD578"/>
      <c r="FE578"/>
      <c r="FF578"/>
      <c r="FG578"/>
      <c r="FH578"/>
      <c r="FI578"/>
      <c r="FJ578"/>
      <c r="FK578"/>
      <c r="FL578"/>
      <c r="FM578"/>
      <c r="FN578"/>
      <c r="FO578"/>
      <c r="FP578"/>
      <c r="FQ578"/>
      <c r="FR578"/>
      <c r="FS578"/>
      <c r="FT578"/>
      <c r="FU578"/>
      <c r="FV578"/>
      <c r="FW578"/>
      <c r="FX578"/>
      <c r="FY578"/>
      <c r="FZ578"/>
      <c r="GA578"/>
      <c r="GB578"/>
      <c r="GC578"/>
      <c r="GD578"/>
      <c r="GE578"/>
      <c r="GF578"/>
      <c r="GG578"/>
      <c r="GH578"/>
      <c r="GI578"/>
      <c r="GJ578"/>
      <c r="GK578"/>
      <c r="GL578"/>
      <c r="GM578"/>
      <c r="GN578"/>
      <c r="GO578"/>
      <c r="GP578"/>
      <c r="GQ578"/>
      <c r="GR578"/>
      <c r="GS578"/>
      <c r="GT578"/>
      <c r="GU578"/>
      <c r="GV578"/>
      <c r="GW578"/>
      <c r="GX578"/>
      <c r="GY578"/>
      <c r="GZ578"/>
      <c r="HA578"/>
      <c r="HB578"/>
      <c r="HC578"/>
      <c r="HD578"/>
      <c r="HE578"/>
      <c r="HF578"/>
      <c r="HG578"/>
    </row>
    <row r="579" spans="1:215" s="7" customFormat="1" ht="18" customHeight="1">
      <c r="A579" s="27" t="s">
        <v>677</v>
      </c>
      <c r="B579" s="14">
        <v>8435134838199</v>
      </c>
      <c r="C579" s="19" t="s">
        <v>679</v>
      </c>
      <c r="D579" s="16" t="s">
        <v>1368</v>
      </c>
      <c r="E579" s="16" t="s">
        <v>1368</v>
      </c>
      <c r="F579" s="16" t="s">
        <v>1364</v>
      </c>
      <c r="G579" s="21">
        <v>1</v>
      </c>
      <c r="H579" s="19" t="s">
        <v>865</v>
      </c>
      <c r="I579" s="17">
        <v>273</v>
      </c>
      <c r="J579" s="20">
        <v>965632</v>
      </c>
      <c r="K579" s="28" t="s">
        <v>732</v>
      </c>
      <c r="L579" s="51">
        <v>3605</v>
      </c>
      <c r="M579"/>
      <c r="N579"/>
      <c r="O579"/>
      <c r="P579"/>
      <c r="Q579"/>
      <c r="R579"/>
      <c r="S579"/>
      <c r="T579"/>
      <c r="U579"/>
      <c r="V579"/>
      <c r="W579"/>
      <c r="X579"/>
      <c r="Y579"/>
      <c r="Z579"/>
      <c r="AA579"/>
      <c r="AB579"/>
      <c r="AC579"/>
      <c r="AD579"/>
      <c r="AE579"/>
      <c r="AF579"/>
      <c r="AG579"/>
      <c r="AH579"/>
      <c r="AI579"/>
      <c r="AJ579"/>
      <c r="AK579"/>
      <c r="AL579"/>
      <c r="AM579"/>
      <c r="AN579"/>
      <c r="AO579"/>
      <c r="AP579"/>
      <c r="AQ579"/>
      <c r="AR579"/>
      <c r="AS579"/>
      <c r="AT579"/>
      <c r="AU579"/>
      <c r="AV579"/>
      <c r="AW579"/>
      <c r="AX579"/>
      <c r="AY579"/>
      <c r="AZ579"/>
      <c r="BA579"/>
      <c r="BB579"/>
      <c r="BC579"/>
      <c r="BD579"/>
      <c r="BE579"/>
      <c r="BF579"/>
      <c r="BG579"/>
      <c r="BH579"/>
      <c r="BI579"/>
      <c r="BJ579"/>
      <c r="BK579"/>
      <c r="BL579"/>
      <c r="BM579"/>
      <c r="BN579"/>
      <c r="BO579"/>
      <c r="BP579"/>
      <c r="BQ579"/>
      <c r="BR579"/>
      <c r="BS579"/>
      <c r="BT579"/>
      <c r="BU579"/>
      <c r="BV579"/>
      <c r="BW579"/>
      <c r="BX579"/>
      <c r="BY579"/>
      <c r="BZ579"/>
      <c r="CA579"/>
      <c r="CB579"/>
      <c r="CC579"/>
      <c r="CD579"/>
      <c r="CE579"/>
      <c r="CF579"/>
      <c r="CG579"/>
      <c r="CH579"/>
      <c r="CI579"/>
      <c r="CJ579"/>
      <c r="CK579"/>
      <c r="CL579"/>
      <c r="CM579"/>
      <c r="CN579"/>
      <c r="CO579"/>
      <c r="CP579"/>
      <c r="CQ579"/>
      <c r="CR579"/>
      <c r="CS579"/>
      <c r="CT579"/>
      <c r="CU579"/>
      <c r="CV579"/>
      <c r="CW579"/>
      <c r="CX579"/>
      <c r="CY579"/>
      <c r="CZ579"/>
      <c r="DA579"/>
      <c r="DB579"/>
      <c r="DC579"/>
      <c r="DD579"/>
      <c r="DE579"/>
      <c r="DF579"/>
      <c r="DG579"/>
      <c r="DH579"/>
      <c r="DI579"/>
      <c r="DJ579"/>
      <c r="DK579"/>
      <c r="DL579"/>
      <c r="DM579"/>
      <c r="DN579"/>
      <c r="DO579"/>
      <c r="DP579"/>
      <c r="DQ579"/>
      <c r="DR579"/>
      <c r="DS579"/>
      <c r="DT579"/>
      <c r="DU579"/>
      <c r="DV579"/>
      <c r="DW579"/>
      <c r="DX579"/>
      <c r="DY579"/>
      <c r="DZ579"/>
      <c r="EA579"/>
      <c r="EB579"/>
      <c r="EC579"/>
      <c r="ED579"/>
      <c r="EE579"/>
      <c r="EF579"/>
      <c r="EG579"/>
      <c r="EH579"/>
      <c r="EI579"/>
      <c r="EJ579"/>
      <c r="EK579"/>
      <c r="EL579"/>
      <c r="EM579"/>
      <c r="EN579"/>
      <c r="EO579"/>
      <c r="EP579"/>
      <c r="EQ579"/>
      <c r="ER579"/>
      <c r="ES579"/>
      <c r="ET579"/>
      <c r="EU579"/>
      <c r="EV579"/>
      <c r="EW579"/>
      <c r="EX579"/>
      <c r="EY579"/>
      <c r="EZ579"/>
      <c r="FA579"/>
      <c r="FB579"/>
      <c r="FC579"/>
      <c r="FD579"/>
      <c r="FE579"/>
      <c r="FF579"/>
      <c r="FG579"/>
      <c r="FH579"/>
      <c r="FI579"/>
      <c r="FJ579"/>
      <c r="FK579"/>
      <c r="FL579"/>
      <c r="FM579"/>
      <c r="FN579"/>
      <c r="FO579"/>
      <c r="FP579"/>
      <c r="FQ579"/>
      <c r="FR579"/>
      <c r="FS579"/>
      <c r="FT579"/>
      <c r="FU579"/>
      <c r="FV579"/>
      <c r="FW579"/>
      <c r="FX579"/>
      <c r="FY579"/>
      <c r="FZ579"/>
      <c r="GA579"/>
      <c r="GB579"/>
      <c r="GC579"/>
      <c r="GD579"/>
      <c r="GE579"/>
      <c r="GF579"/>
      <c r="GG579"/>
      <c r="GH579"/>
      <c r="GI579"/>
      <c r="GJ579"/>
      <c r="GK579"/>
      <c r="GL579"/>
      <c r="GM579"/>
      <c r="GN579"/>
      <c r="GO579"/>
      <c r="GP579"/>
      <c r="GQ579"/>
      <c r="GR579"/>
      <c r="GS579"/>
      <c r="GT579"/>
      <c r="GU579"/>
      <c r="GV579"/>
      <c r="GW579"/>
      <c r="GX579"/>
      <c r="GY579"/>
      <c r="GZ579"/>
      <c r="HA579"/>
      <c r="HB579"/>
      <c r="HC579"/>
      <c r="HD579"/>
      <c r="HE579"/>
      <c r="HF579"/>
      <c r="HG579"/>
    </row>
    <row r="580" spans="1:215" s="7" customFormat="1" ht="18" customHeight="1">
      <c r="A580" s="27" t="s">
        <v>678</v>
      </c>
      <c r="B580" s="14">
        <v>8435134838205</v>
      </c>
      <c r="C580" s="19" t="s">
        <v>680</v>
      </c>
      <c r="D580" s="16" t="s">
        <v>1368</v>
      </c>
      <c r="E580" s="16" t="s">
        <v>1368</v>
      </c>
      <c r="F580" s="16" t="s">
        <v>1364</v>
      </c>
      <c r="G580" s="21">
        <v>1</v>
      </c>
      <c r="H580" s="19" t="s">
        <v>865</v>
      </c>
      <c r="I580" s="17">
        <v>312</v>
      </c>
      <c r="J580" s="20">
        <v>1095168</v>
      </c>
      <c r="K580" s="28" t="s">
        <v>733</v>
      </c>
      <c r="L580" s="51">
        <v>3776</v>
      </c>
      <c r="M580"/>
      <c r="N580"/>
      <c r="O580"/>
      <c r="P580"/>
      <c r="Q580"/>
      <c r="R580"/>
      <c r="S580"/>
      <c r="T580"/>
      <c r="U580"/>
      <c r="V580"/>
      <c r="W580"/>
      <c r="X580"/>
      <c r="Y580"/>
      <c r="Z580"/>
      <c r="AA580"/>
      <c r="AB580"/>
      <c r="AC580"/>
      <c r="AD580"/>
      <c r="AE580"/>
      <c r="AF580"/>
      <c r="AG580"/>
      <c r="AH580"/>
      <c r="AI580"/>
      <c r="AJ580"/>
      <c r="AK580"/>
      <c r="AL580"/>
      <c r="AM580"/>
      <c r="AN580"/>
      <c r="AO580"/>
      <c r="AP580"/>
      <c r="AQ580"/>
      <c r="AR580"/>
      <c r="AS580"/>
      <c r="AT580"/>
      <c r="AU580"/>
      <c r="AV580"/>
      <c r="AW580"/>
      <c r="AX580"/>
      <c r="AY580"/>
      <c r="AZ580"/>
      <c r="BA580"/>
      <c r="BB580"/>
      <c r="BC580"/>
      <c r="BD580"/>
      <c r="BE580"/>
      <c r="BF580"/>
      <c r="BG580"/>
      <c r="BH580"/>
      <c r="BI580"/>
      <c r="BJ580"/>
      <c r="BK580"/>
      <c r="BL580"/>
      <c r="BM580"/>
      <c r="BN580"/>
      <c r="BO580"/>
      <c r="BP580"/>
      <c r="BQ580"/>
      <c r="BR580"/>
      <c r="BS580"/>
      <c r="BT580"/>
      <c r="BU580"/>
      <c r="BV580"/>
      <c r="BW580"/>
      <c r="BX580"/>
      <c r="BY580"/>
      <c r="BZ580"/>
      <c r="CA580"/>
      <c r="CB580"/>
      <c r="CC580"/>
      <c r="CD580"/>
      <c r="CE580"/>
      <c r="CF580"/>
      <c r="CG580"/>
      <c r="CH580"/>
      <c r="CI580"/>
      <c r="CJ580"/>
      <c r="CK580"/>
      <c r="CL580"/>
      <c r="CM580"/>
      <c r="CN580"/>
      <c r="CO580"/>
      <c r="CP580"/>
      <c r="CQ580"/>
      <c r="CR580"/>
      <c r="CS580"/>
      <c r="CT580"/>
      <c r="CU580"/>
      <c r="CV580"/>
      <c r="CW580"/>
      <c r="CX580"/>
      <c r="CY580"/>
      <c r="CZ580"/>
      <c r="DA580"/>
      <c r="DB580"/>
      <c r="DC580"/>
      <c r="DD580"/>
      <c r="DE580"/>
      <c r="DF580"/>
      <c r="DG580"/>
      <c r="DH580"/>
      <c r="DI580"/>
      <c r="DJ580"/>
      <c r="DK580"/>
      <c r="DL580"/>
      <c r="DM580"/>
      <c r="DN580"/>
      <c r="DO580"/>
      <c r="DP580"/>
      <c r="DQ580"/>
      <c r="DR580"/>
      <c r="DS580"/>
      <c r="DT580"/>
      <c r="DU580"/>
      <c r="DV580"/>
      <c r="DW580"/>
      <c r="DX580"/>
      <c r="DY580"/>
      <c r="DZ580"/>
      <c r="EA580"/>
      <c r="EB580"/>
      <c r="EC580"/>
      <c r="ED580"/>
      <c r="EE580"/>
      <c r="EF580"/>
      <c r="EG580"/>
      <c r="EH580"/>
      <c r="EI580"/>
      <c r="EJ580"/>
      <c r="EK580"/>
      <c r="EL580"/>
      <c r="EM580"/>
      <c r="EN580"/>
      <c r="EO580"/>
      <c r="EP580"/>
      <c r="EQ580"/>
      <c r="ER580"/>
      <c r="ES580"/>
      <c r="ET580"/>
      <c r="EU580"/>
      <c r="EV580"/>
      <c r="EW580"/>
      <c r="EX580"/>
      <c r="EY580"/>
      <c r="EZ580"/>
      <c r="FA580"/>
      <c r="FB580"/>
      <c r="FC580"/>
      <c r="FD580"/>
      <c r="FE580"/>
      <c r="FF580"/>
      <c r="FG580"/>
      <c r="FH580"/>
      <c r="FI580"/>
      <c r="FJ580"/>
      <c r="FK580"/>
      <c r="FL580"/>
      <c r="FM580"/>
      <c r="FN580"/>
      <c r="FO580"/>
      <c r="FP580"/>
      <c r="FQ580"/>
      <c r="FR580"/>
      <c r="FS580"/>
      <c r="FT580"/>
      <c r="FU580"/>
      <c r="FV580"/>
      <c r="FW580"/>
      <c r="FX580"/>
      <c r="FY580"/>
      <c r="FZ580"/>
      <c r="GA580"/>
      <c r="GB580"/>
      <c r="GC580"/>
      <c r="GD580"/>
      <c r="GE580"/>
      <c r="GF580"/>
      <c r="GG580"/>
      <c r="GH580"/>
      <c r="GI580"/>
      <c r="GJ580"/>
      <c r="GK580"/>
      <c r="GL580"/>
      <c r="GM580"/>
      <c r="GN580"/>
      <c r="GO580"/>
      <c r="GP580"/>
      <c r="GQ580"/>
      <c r="GR580"/>
      <c r="GS580"/>
      <c r="GT580"/>
      <c r="GU580"/>
      <c r="GV580"/>
      <c r="GW580"/>
      <c r="GX580"/>
      <c r="GY580"/>
      <c r="GZ580"/>
      <c r="HA580"/>
      <c r="HB580"/>
      <c r="HC580"/>
      <c r="HD580"/>
      <c r="HE580"/>
      <c r="HF580"/>
      <c r="HG580"/>
    </row>
    <row r="581" spans="1:215" s="7" customFormat="1" ht="18" customHeight="1">
      <c r="A581" s="27" t="s">
        <v>614</v>
      </c>
      <c r="B581" s="14">
        <v>8435134838243</v>
      </c>
      <c r="C581" s="19" t="s">
        <v>615</v>
      </c>
      <c r="D581" s="16" t="s">
        <v>1368</v>
      </c>
      <c r="E581" s="16" t="s">
        <v>1368</v>
      </c>
      <c r="F581" s="16" t="s">
        <v>1364</v>
      </c>
      <c r="G581" s="21">
        <v>1</v>
      </c>
      <c r="H581" s="19" t="s">
        <v>865</v>
      </c>
      <c r="I581" s="17">
        <v>338</v>
      </c>
      <c r="J581" s="20">
        <v>1201152</v>
      </c>
      <c r="K581" s="28" t="s">
        <v>734</v>
      </c>
      <c r="L581" s="51">
        <v>3988</v>
      </c>
      <c r="M581"/>
      <c r="N581"/>
      <c r="O581"/>
      <c r="P581"/>
      <c r="Q581"/>
      <c r="R581"/>
      <c r="S581"/>
      <c r="T581"/>
      <c r="U581"/>
      <c r="V581"/>
      <c r="W581"/>
      <c r="X581"/>
      <c r="Y581"/>
      <c r="Z581"/>
      <c r="AA581"/>
      <c r="AB581"/>
      <c r="AC581"/>
      <c r="AD581"/>
      <c r="AE581"/>
      <c r="AF581"/>
      <c r="AG581"/>
      <c r="AH581"/>
      <c r="AI581"/>
      <c r="AJ581"/>
      <c r="AK581"/>
      <c r="AL581"/>
      <c r="AM581"/>
      <c r="AN581"/>
      <c r="AO581"/>
      <c r="AP581"/>
      <c r="AQ581"/>
      <c r="AR581"/>
      <c r="AS581"/>
      <c r="AT581"/>
      <c r="AU581"/>
      <c r="AV581"/>
      <c r="AW581"/>
      <c r="AX581"/>
      <c r="AY581"/>
      <c r="AZ581"/>
      <c r="BA581"/>
      <c r="BB581"/>
      <c r="BC581"/>
      <c r="BD581"/>
      <c r="BE581"/>
      <c r="BF581"/>
      <c r="BG581"/>
      <c r="BH581"/>
      <c r="BI581"/>
      <c r="BJ581"/>
      <c r="BK581"/>
      <c r="BL581"/>
      <c r="BM581"/>
      <c r="BN581"/>
      <c r="BO581"/>
      <c r="BP581"/>
      <c r="BQ581"/>
      <c r="BR581"/>
      <c r="BS581"/>
      <c r="BT581"/>
      <c r="BU581"/>
      <c r="BV581"/>
      <c r="BW581"/>
      <c r="BX581"/>
      <c r="BY581"/>
      <c r="BZ581"/>
      <c r="CA581"/>
      <c r="CB581"/>
      <c r="CC581"/>
      <c r="CD581"/>
      <c r="CE581"/>
      <c r="CF581"/>
      <c r="CG581"/>
      <c r="CH581"/>
      <c r="CI581"/>
      <c r="CJ581"/>
      <c r="CK581"/>
      <c r="CL581"/>
      <c r="CM581"/>
      <c r="CN581"/>
      <c r="CO581"/>
      <c r="CP581"/>
      <c r="CQ581"/>
      <c r="CR581"/>
      <c r="CS581"/>
      <c r="CT581"/>
      <c r="CU581"/>
      <c r="CV581"/>
      <c r="CW581"/>
      <c r="CX581"/>
      <c r="CY581"/>
      <c r="CZ581"/>
      <c r="DA581"/>
      <c r="DB581"/>
      <c r="DC581"/>
      <c r="DD581"/>
      <c r="DE581"/>
      <c r="DF581"/>
      <c r="DG581"/>
      <c r="DH581"/>
      <c r="DI581"/>
      <c r="DJ581"/>
      <c r="DK581"/>
      <c r="DL581"/>
      <c r="DM581"/>
      <c r="DN581"/>
      <c r="DO581"/>
      <c r="DP581"/>
      <c r="DQ581"/>
      <c r="DR581"/>
      <c r="DS581"/>
      <c r="DT581"/>
      <c r="DU581"/>
      <c r="DV581"/>
      <c r="DW581"/>
      <c r="DX581"/>
      <c r="DY581"/>
      <c r="DZ581"/>
      <c r="EA581"/>
      <c r="EB581"/>
      <c r="EC581"/>
      <c r="ED581"/>
      <c r="EE581"/>
      <c r="EF581"/>
      <c r="EG581"/>
      <c r="EH581"/>
      <c r="EI581"/>
      <c r="EJ581"/>
      <c r="EK581"/>
      <c r="EL581"/>
      <c r="EM581"/>
      <c r="EN581"/>
      <c r="EO581"/>
      <c r="EP581"/>
      <c r="EQ581"/>
      <c r="ER581"/>
      <c r="ES581"/>
      <c r="ET581"/>
      <c r="EU581"/>
      <c r="EV581"/>
      <c r="EW581"/>
      <c r="EX581"/>
      <c r="EY581"/>
      <c r="EZ581"/>
      <c r="FA581"/>
      <c r="FB581"/>
      <c r="FC581"/>
      <c r="FD581"/>
      <c r="FE581"/>
      <c r="FF581"/>
      <c r="FG581"/>
      <c r="FH581"/>
      <c r="FI581"/>
      <c r="FJ581"/>
      <c r="FK581"/>
      <c r="FL581"/>
      <c r="FM581"/>
      <c r="FN581"/>
      <c r="FO581"/>
      <c r="FP581"/>
      <c r="FQ581"/>
      <c r="FR581"/>
      <c r="FS581"/>
      <c r="FT581"/>
      <c r="FU581"/>
      <c r="FV581"/>
      <c r="FW581"/>
      <c r="FX581"/>
      <c r="FY581"/>
      <c r="FZ581"/>
      <c r="GA581"/>
      <c r="GB581"/>
      <c r="GC581"/>
      <c r="GD581"/>
      <c r="GE581"/>
      <c r="GF581"/>
      <c r="GG581"/>
      <c r="GH581"/>
      <c r="GI581"/>
      <c r="GJ581"/>
      <c r="GK581"/>
      <c r="GL581"/>
      <c r="GM581"/>
      <c r="GN581"/>
      <c r="GO581"/>
      <c r="GP581"/>
      <c r="GQ581"/>
      <c r="GR581"/>
      <c r="GS581"/>
      <c r="GT581"/>
      <c r="GU581"/>
      <c r="GV581"/>
      <c r="GW581"/>
      <c r="GX581"/>
      <c r="GY581"/>
      <c r="GZ581"/>
      <c r="HA581"/>
      <c r="HB581"/>
      <c r="HC581"/>
      <c r="HD581"/>
      <c r="HE581"/>
      <c r="HF581"/>
      <c r="HG581"/>
    </row>
    <row r="582" spans="1:215" s="7" customFormat="1" ht="18" customHeight="1">
      <c r="A582" s="27" t="s">
        <v>616</v>
      </c>
      <c r="B582" s="14">
        <v>8435134838250</v>
      </c>
      <c r="C582" s="19" t="s">
        <v>619</v>
      </c>
      <c r="D582" s="16" t="s">
        <v>1368</v>
      </c>
      <c r="E582" s="16" t="s">
        <v>1368</v>
      </c>
      <c r="F582" s="16" t="s">
        <v>1364</v>
      </c>
      <c r="G582" s="21">
        <v>1</v>
      </c>
      <c r="H582" s="19" t="s">
        <v>865</v>
      </c>
      <c r="I582" s="17">
        <v>347</v>
      </c>
      <c r="J582" s="20">
        <v>1201152</v>
      </c>
      <c r="K582" s="28" t="s">
        <v>734</v>
      </c>
      <c r="L582" s="51">
        <v>4178</v>
      </c>
      <c r="M582"/>
      <c r="N582"/>
      <c r="O582"/>
      <c r="P582"/>
      <c r="Q582"/>
      <c r="R582"/>
      <c r="S582"/>
      <c r="T582"/>
      <c r="U582"/>
      <c r="V582"/>
      <c r="W582"/>
      <c r="X582"/>
      <c r="Y582"/>
      <c r="Z582"/>
      <c r="AA582"/>
      <c r="AB582"/>
      <c r="AC582"/>
      <c r="AD582"/>
      <c r="AE582"/>
      <c r="AF582"/>
      <c r="AG582"/>
      <c r="AH582"/>
      <c r="AI582"/>
      <c r="AJ582"/>
      <c r="AK582"/>
      <c r="AL582"/>
      <c r="AM582"/>
      <c r="AN582"/>
      <c r="AO582"/>
      <c r="AP582"/>
      <c r="AQ582"/>
      <c r="AR582"/>
      <c r="AS582"/>
      <c r="AT582"/>
      <c r="AU582"/>
      <c r="AV582"/>
      <c r="AW582"/>
      <c r="AX582"/>
      <c r="AY582"/>
      <c r="AZ582"/>
      <c r="BA582"/>
      <c r="BB582"/>
      <c r="BC582"/>
      <c r="BD582"/>
      <c r="BE582"/>
      <c r="BF582"/>
      <c r="BG582"/>
      <c r="BH582"/>
      <c r="BI582"/>
      <c r="BJ582"/>
      <c r="BK582"/>
      <c r="BL582"/>
      <c r="BM582"/>
      <c r="BN582"/>
      <c r="BO582"/>
      <c r="BP582"/>
      <c r="BQ582"/>
      <c r="BR582"/>
      <c r="BS582"/>
      <c r="BT582"/>
      <c r="BU582"/>
      <c r="BV582"/>
      <c r="BW582"/>
      <c r="BX582"/>
      <c r="BY582"/>
      <c r="BZ582"/>
      <c r="CA582"/>
      <c r="CB582"/>
      <c r="CC582"/>
      <c r="CD582"/>
      <c r="CE582"/>
      <c r="CF582"/>
      <c r="CG582"/>
      <c r="CH582"/>
      <c r="CI582"/>
      <c r="CJ582"/>
      <c r="CK582"/>
      <c r="CL582"/>
      <c r="CM582"/>
      <c r="CN582"/>
      <c r="CO582"/>
      <c r="CP582"/>
      <c r="CQ582"/>
      <c r="CR582"/>
      <c r="CS582"/>
      <c r="CT582"/>
      <c r="CU582"/>
      <c r="CV582"/>
      <c r="CW582"/>
      <c r="CX582"/>
      <c r="CY582"/>
      <c r="CZ582"/>
      <c r="DA582"/>
      <c r="DB582"/>
      <c r="DC582"/>
      <c r="DD582"/>
      <c r="DE582"/>
      <c r="DF582"/>
      <c r="DG582"/>
      <c r="DH582"/>
      <c r="DI582"/>
      <c r="DJ582"/>
      <c r="DK582"/>
      <c r="DL582"/>
      <c r="DM582"/>
      <c r="DN582"/>
      <c r="DO582"/>
      <c r="DP582"/>
      <c r="DQ582"/>
      <c r="DR582"/>
      <c r="DS582"/>
      <c r="DT582"/>
      <c r="DU582"/>
      <c r="DV582"/>
      <c r="DW582"/>
      <c r="DX582"/>
      <c r="DY582"/>
      <c r="DZ582"/>
      <c r="EA582"/>
      <c r="EB582"/>
      <c r="EC582"/>
      <c r="ED582"/>
      <c r="EE582"/>
      <c r="EF582"/>
      <c r="EG582"/>
      <c r="EH582"/>
      <c r="EI582"/>
      <c r="EJ582"/>
      <c r="EK582"/>
      <c r="EL582"/>
      <c r="EM582"/>
      <c r="EN582"/>
      <c r="EO582"/>
      <c r="EP582"/>
      <c r="EQ582"/>
      <c r="ER582"/>
      <c r="ES582"/>
      <c r="ET582"/>
      <c r="EU582"/>
      <c r="EV582"/>
      <c r="EW582"/>
      <c r="EX582"/>
      <c r="EY582"/>
      <c r="EZ582"/>
      <c r="FA582"/>
      <c r="FB582"/>
      <c r="FC582"/>
      <c r="FD582"/>
      <c r="FE582"/>
      <c r="FF582"/>
      <c r="FG582"/>
      <c r="FH582"/>
      <c r="FI582"/>
      <c r="FJ582"/>
      <c r="FK582"/>
      <c r="FL582"/>
      <c r="FM582"/>
      <c r="FN582"/>
      <c r="FO582"/>
      <c r="FP582"/>
      <c r="FQ582"/>
      <c r="FR582"/>
      <c r="FS582"/>
      <c r="FT582"/>
      <c r="FU582"/>
      <c r="FV582"/>
      <c r="FW582"/>
      <c r="FX582"/>
      <c r="FY582"/>
      <c r="FZ582"/>
      <c r="GA582"/>
      <c r="GB582"/>
      <c r="GC582"/>
      <c r="GD582"/>
      <c r="GE582"/>
      <c r="GF582"/>
      <c r="GG582"/>
      <c r="GH582"/>
      <c r="GI582"/>
      <c r="GJ582"/>
      <c r="GK582"/>
      <c r="GL582"/>
      <c r="GM582"/>
      <c r="GN582"/>
      <c r="GO582"/>
      <c r="GP582"/>
      <c r="GQ582"/>
      <c r="GR582"/>
      <c r="GS582"/>
      <c r="GT582"/>
      <c r="GU582"/>
      <c r="GV582"/>
      <c r="GW582"/>
      <c r="GX582"/>
      <c r="GY582"/>
      <c r="GZ582"/>
      <c r="HA582"/>
      <c r="HB582"/>
      <c r="HC582"/>
      <c r="HD582"/>
      <c r="HE582"/>
      <c r="HF582"/>
      <c r="HG582"/>
    </row>
    <row r="583" spans="1:215" s="7" customFormat="1" ht="18" customHeight="1">
      <c r="A583" s="27" t="s">
        <v>695</v>
      </c>
      <c r="B583" s="14">
        <v>8435134838502</v>
      </c>
      <c r="C583" s="19" t="s">
        <v>217</v>
      </c>
      <c r="D583" s="16" t="s">
        <v>1368</v>
      </c>
      <c r="E583" s="16" t="s">
        <v>1368</v>
      </c>
      <c r="F583" s="16" t="s">
        <v>1364</v>
      </c>
      <c r="G583" s="21">
        <v>1</v>
      </c>
      <c r="H583" s="19" t="s">
        <v>865</v>
      </c>
      <c r="I583" s="17">
        <v>261</v>
      </c>
      <c r="J583" s="20">
        <v>965632</v>
      </c>
      <c r="K583" s="28" t="s">
        <v>732</v>
      </c>
      <c r="L583" s="51">
        <v>4148</v>
      </c>
      <c r="M583"/>
      <c r="N583"/>
      <c r="O583"/>
      <c r="P583"/>
      <c r="Q583"/>
      <c r="R583"/>
      <c r="S583"/>
      <c r="T583"/>
      <c r="U583"/>
      <c r="V583"/>
      <c r="W583"/>
      <c r="X583"/>
      <c r="Y583"/>
      <c r="Z583"/>
      <c r="AA583"/>
      <c r="AB583"/>
      <c r="AC583"/>
      <c r="AD583"/>
      <c r="AE583"/>
      <c r="AF583"/>
      <c r="AG583"/>
      <c r="AH583"/>
      <c r="AI583"/>
      <c r="AJ583"/>
      <c r="AK583"/>
      <c r="AL583"/>
      <c r="AM583"/>
      <c r="AN583"/>
      <c r="AO583"/>
      <c r="AP583"/>
      <c r="AQ583"/>
      <c r="AR583"/>
      <c r="AS583"/>
      <c r="AT583"/>
      <c r="AU583"/>
      <c r="AV583"/>
      <c r="AW583"/>
      <c r="AX583"/>
      <c r="AY583"/>
      <c r="AZ583"/>
      <c r="BA583"/>
      <c r="BB583"/>
      <c r="BC583"/>
      <c r="BD583"/>
      <c r="BE583"/>
      <c r="BF583"/>
      <c r="BG583"/>
      <c r="BH583"/>
      <c r="BI583"/>
      <c r="BJ583"/>
      <c r="BK583"/>
      <c r="BL583"/>
      <c r="BM583"/>
      <c r="BN583"/>
      <c r="BO583"/>
      <c r="BP583"/>
      <c r="BQ583"/>
      <c r="BR583"/>
      <c r="BS583"/>
      <c r="BT583"/>
      <c r="BU583"/>
      <c r="BV583"/>
      <c r="BW583"/>
      <c r="BX583"/>
      <c r="BY583"/>
      <c r="BZ583"/>
      <c r="CA583"/>
      <c r="CB583"/>
      <c r="CC583"/>
      <c r="CD583"/>
      <c r="CE583"/>
      <c r="CF583"/>
      <c r="CG583"/>
      <c r="CH583"/>
      <c r="CI583"/>
      <c r="CJ583"/>
      <c r="CK583"/>
      <c r="CL583"/>
      <c r="CM583"/>
      <c r="CN583"/>
      <c r="CO583"/>
      <c r="CP583"/>
      <c r="CQ583"/>
      <c r="CR583"/>
      <c r="CS583"/>
      <c r="CT583"/>
      <c r="CU583"/>
      <c r="CV583"/>
      <c r="CW583"/>
      <c r="CX583"/>
      <c r="CY583"/>
      <c r="CZ583"/>
      <c r="DA583"/>
      <c r="DB583"/>
      <c r="DC583"/>
      <c r="DD583"/>
      <c r="DE583"/>
      <c r="DF583"/>
      <c r="DG583"/>
      <c r="DH583"/>
      <c r="DI583"/>
      <c r="DJ583"/>
      <c r="DK583"/>
      <c r="DL583"/>
      <c r="DM583"/>
      <c r="DN583"/>
      <c r="DO583"/>
      <c r="DP583"/>
      <c r="DQ583"/>
      <c r="DR583"/>
      <c r="DS583"/>
      <c r="DT583"/>
      <c r="DU583"/>
      <c r="DV583"/>
      <c r="DW583"/>
      <c r="DX583"/>
      <c r="DY583"/>
      <c r="DZ583"/>
      <c r="EA583"/>
      <c r="EB583"/>
      <c r="EC583"/>
      <c r="ED583"/>
      <c r="EE583"/>
      <c r="EF583"/>
      <c r="EG583"/>
      <c r="EH583"/>
      <c r="EI583"/>
      <c r="EJ583"/>
      <c r="EK583"/>
      <c r="EL583"/>
      <c r="EM583"/>
      <c r="EN583"/>
      <c r="EO583"/>
      <c r="EP583"/>
      <c r="EQ583"/>
      <c r="ER583"/>
      <c r="ES583"/>
      <c r="ET583"/>
      <c r="EU583"/>
      <c r="EV583"/>
      <c r="EW583"/>
      <c r="EX583"/>
      <c r="EY583"/>
      <c r="EZ583"/>
      <c r="FA583"/>
      <c r="FB583"/>
      <c r="FC583"/>
      <c r="FD583"/>
      <c r="FE583"/>
      <c r="FF583"/>
      <c r="FG583"/>
      <c r="FH583"/>
      <c r="FI583"/>
      <c r="FJ583"/>
      <c r="FK583"/>
      <c r="FL583"/>
      <c r="FM583"/>
      <c r="FN583"/>
      <c r="FO583"/>
      <c r="FP583"/>
      <c r="FQ583"/>
      <c r="FR583"/>
      <c r="FS583"/>
      <c r="FT583"/>
      <c r="FU583"/>
      <c r="FV583"/>
      <c r="FW583"/>
      <c r="FX583"/>
      <c r="FY583"/>
      <c r="FZ583"/>
      <c r="GA583"/>
      <c r="GB583"/>
      <c r="GC583"/>
      <c r="GD583"/>
      <c r="GE583"/>
      <c r="GF583"/>
      <c r="GG583"/>
      <c r="GH583"/>
      <c r="GI583"/>
      <c r="GJ583"/>
      <c r="GK583"/>
      <c r="GL583"/>
      <c r="GM583"/>
      <c r="GN583"/>
      <c r="GO583"/>
      <c r="GP583"/>
      <c r="GQ583"/>
      <c r="GR583"/>
      <c r="GS583"/>
      <c r="GT583"/>
      <c r="GU583"/>
      <c r="GV583"/>
      <c r="GW583"/>
      <c r="GX583"/>
      <c r="GY583"/>
      <c r="GZ583"/>
      <c r="HA583"/>
      <c r="HB583"/>
      <c r="HC583"/>
      <c r="HD583"/>
      <c r="HE583"/>
      <c r="HF583"/>
      <c r="HG583"/>
    </row>
    <row r="584" spans="1:215" s="7" customFormat="1" ht="18" customHeight="1">
      <c r="A584" s="27" t="s">
        <v>696</v>
      </c>
      <c r="B584" s="14">
        <v>8435134838519</v>
      </c>
      <c r="C584" s="19" t="s">
        <v>218</v>
      </c>
      <c r="D584" s="16" t="s">
        <v>1368</v>
      </c>
      <c r="E584" s="16" t="s">
        <v>1368</v>
      </c>
      <c r="F584" s="16" t="s">
        <v>1364</v>
      </c>
      <c r="G584" s="21">
        <v>1</v>
      </c>
      <c r="H584" s="19" t="s">
        <v>865</v>
      </c>
      <c r="I584" s="17">
        <v>307</v>
      </c>
      <c r="J584" s="20">
        <v>1095168</v>
      </c>
      <c r="K584" s="28" t="s">
        <v>733</v>
      </c>
      <c r="L584" s="51">
        <v>4320</v>
      </c>
      <c r="M584"/>
      <c r="N584"/>
      <c r="O584"/>
      <c r="P584"/>
      <c r="Q584"/>
      <c r="R584"/>
      <c r="S584"/>
      <c r="T584"/>
      <c r="U584"/>
      <c r="V584"/>
      <c r="W584"/>
      <c r="X584"/>
      <c r="Y584"/>
      <c r="Z584"/>
      <c r="AA584"/>
      <c r="AB584"/>
      <c r="AC584"/>
      <c r="AD584"/>
      <c r="AE584"/>
      <c r="AF584"/>
      <c r="AG584"/>
      <c r="AH584"/>
      <c r="AI584"/>
      <c r="AJ584"/>
      <c r="AK584"/>
      <c r="AL584"/>
      <c r="AM584"/>
      <c r="AN584"/>
      <c r="AO584"/>
      <c r="AP584"/>
      <c r="AQ584"/>
      <c r="AR584"/>
      <c r="AS584"/>
      <c r="AT584"/>
      <c r="AU584"/>
      <c r="AV584"/>
      <c r="AW584"/>
      <c r="AX584"/>
      <c r="AY584"/>
      <c r="AZ584"/>
      <c r="BA584"/>
      <c r="BB584"/>
      <c r="BC584"/>
      <c r="BD584"/>
      <c r="BE584"/>
      <c r="BF584"/>
      <c r="BG584"/>
      <c r="BH584"/>
      <c r="BI584"/>
      <c r="BJ584"/>
      <c r="BK584"/>
      <c r="BL584"/>
      <c r="BM584"/>
      <c r="BN584"/>
      <c r="BO584"/>
      <c r="BP584"/>
      <c r="BQ584"/>
      <c r="BR584"/>
      <c r="BS584"/>
      <c r="BT584"/>
      <c r="BU584"/>
      <c r="BV584"/>
      <c r="BW584"/>
      <c r="BX584"/>
      <c r="BY584"/>
      <c r="BZ584"/>
      <c r="CA584"/>
      <c r="CB584"/>
      <c r="CC584"/>
      <c r="CD584"/>
      <c r="CE584"/>
      <c r="CF584"/>
      <c r="CG584"/>
      <c r="CH584"/>
      <c r="CI584"/>
      <c r="CJ584"/>
      <c r="CK584"/>
      <c r="CL584"/>
      <c r="CM584"/>
      <c r="CN584"/>
      <c r="CO584"/>
      <c r="CP584"/>
      <c r="CQ584"/>
      <c r="CR584"/>
      <c r="CS584"/>
      <c r="CT584"/>
      <c r="CU584"/>
      <c r="CV584"/>
      <c r="CW584"/>
      <c r="CX584"/>
      <c r="CY584"/>
      <c r="CZ584"/>
      <c r="DA584"/>
      <c r="DB584"/>
      <c r="DC584"/>
      <c r="DD584"/>
      <c r="DE584"/>
      <c r="DF584"/>
      <c r="DG584"/>
      <c r="DH584"/>
      <c r="DI584"/>
      <c r="DJ584"/>
      <c r="DK584"/>
      <c r="DL584"/>
      <c r="DM584"/>
      <c r="DN584"/>
      <c r="DO584"/>
      <c r="DP584"/>
      <c r="DQ584"/>
      <c r="DR584"/>
      <c r="DS584"/>
      <c r="DT584"/>
      <c r="DU584"/>
      <c r="DV584"/>
      <c r="DW584"/>
      <c r="DX584"/>
      <c r="DY584"/>
      <c r="DZ584"/>
      <c r="EA584"/>
      <c r="EB584"/>
      <c r="EC584"/>
      <c r="ED584"/>
      <c r="EE584"/>
      <c r="EF584"/>
      <c r="EG584"/>
      <c r="EH584"/>
      <c r="EI584"/>
      <c r="EJ584"/>
      <c r="EK584"/>
      <c r="EL584"/>
      <c r="EM584"/>
      <c r="EN584"/>
      <c r="EO584"/>
      <c r="EP584"/>
      <c r="EQ584"/>
      <c r="ER584"/>
      <c r="ES584"/>
      <c r="ET584"/>
      <c r="EU584"/>
      <c r="EV584"/>
      <c r="EW584"/>
      <c r="EX584"/>
      <c r="EY584"/>
      <c r="EZ584"/>
      <c r="FA584"/>
      <c r="FB584"/>
      <c r="FC584"/>
      <c r="FD584"/>
      <c r="FE584"/>
      <c r="FF584"/>
      <c r="FG584"/>
      <c r="FH584"/>
      <c r="FI584"/>
      <c r="FJ584"/>
      <c r="FK584"/>
      <c r="FL584"/>
      <c r="FM584"/>
      <c r="FN584"/>
      <c r="FO584"/>
      <c r="FP584"/>
      <c r="FQ584"/>
      <c r="FR584"/>
      <c r="FS584"/>
      <c r="FT584"/>
      <c r="FU584"/>
      <c r="FV584"/>
      <c r="FW584"/>
      <c r="FX584"/>
      <c r="FY584"/>
      <c r="FZ584"/>
      <c r="GA584"/>
      <c r="GB584"/>
      <c r="GC584"/>
      <c r="GD584"/>
      <c r="GE584"/>
      <c r="GF584"/>
      <c r="GG584"/>
      <c r="GH584"/>
      <c r="GI584"/>
      <c r="GJ584"/>
      <c r="GK584"/>
      <c r="GL584"/>
      <c r="GM584"/>
      <c r="GN584"/>
      <c r="GO584"/>
      <c r="GP584"/>
      <c r="GQ584"/>
      <c r="GR584"/>
      <c r="GS584"/>
      <c r="GT584"/>
      <c r="GU584"/>
      <c r="GV584"/>
      <c r="GW584"/>
      <c r="GX584"/>
      <c r="GY584"/>
      <c r="GZ584"/>
      <c r="HA584"/>
      <c r="HB584"/>
      <c r="HC584"/>
      <c r="HD584"/>
      <c r="HE584"/>
      <c r="HF584"/>
      <c r="HG584"/>
    </row>
    <row r="585" spans="1:215" s="7" customFormat="1" ht="18" customHeight="1">
      <c r="A585" s="27" t="s">
        <v>697</v>
      </c>
      <c r="B585" s="14">
        <v>8435134838526</v>
      </c>
      <c r="C585" s="19" t="s">
        <v>219</v>
      </c>
      <c r="D585" s="16" t="s">
        <v>1368</v>
      </c>
      <c r="E585" s="16" t="s">
        <v>1368</v>
      </c>
      <c r="F585" s="16" t="s">
        <v>1364</v>
      </c>
      <c r="G585" s="21">
        <v>1</v>
      </c>
      <c r="H585" s="19" t="s">
        <v>865</v>
      </c>
      <c r="I585" s="17">
        <v>341</v>
      </c>
      <c r="J585" s="20">
        <v>1201152</v>
      </c>
      <c r="K585" s="28" t="s">
        <v>734</v>
      </c>
      <c r="L585" s="51">
        <v>4712</v>
      </c>
      <c r="M585"/>
      <c r="N585"/>
      <c r="O585"/>
      <c r="P585"/>
      <c r="Q585"/>
      <c r="R585"/>
      <c r="S585"/>
      <c r="T585"/>
      <c r="U585"/>
      <c r="V585"/>
      <c r="W585"/>
      <c r="X585"/>
      <c r="Y585"/>
      <c r="Z585"/>
      <c r="AA585"/>
      <c r="AB585"/>
      <c r="AC585"/>
      <c r="AD585"/>
      <c r="AE585"/>
      <c r="AF585"/>
      <c r="AG585"/>
      <c r="AH585"/>
      <c r="AI585"/>
      <c r="AJ585"/>
      <c r="AK585"/>
      <c r="AL585"/>
      <c r="AM585"/>
      <c r="AN585"/>
      <c r="AO585"/>
      <c r="AP585"/>
      <c r="AQ585"/>
      <c r="AR585"/>
      <c r="AS585"/>
      <c r="AT585"/>
      <c r="AU585"/>
      <c r="AV585"/>
      <c r="AW585"/>
      <c r="AX585"/>
      <c r="AY585"/>
      <c r="AZ585"/>
      <c r="BA585"/>
      <c r="BB585"/>
      <c r="BC585"/>
      <c r="BD585"/>
      <c r="BE585"/>
      <c r="BF585"/>
      <c r="BG585"/>
      <c r="BH585"/>
      <c r="BI585"/>
      <c r="BJ585"/>
      <c r="BK585"/>
      <c r="BL585"/>
      <c r="BM585"/>
      <c r="BN585"/>
      <c r="BO585"/>
      <c r="BP585"/>
      <c r="BQ585"/>
      <c r="BR585"/>
      <c r="BS585"/>
      <c r="BT585"/>
      <c r="BU585"/>
      <c r="BV585"/>
      <c r="BW585"/>
      <c r="BX585"/>
      <c r="BY585"/>
      <c r="BZ585"/>
      <c r="CA585"/>
      <c r="CB585"/>
      <c r="CC585"/>
      <c r="CD585"/>
      <c r="CE585"/>
      <c r="CF585"/>
      <c r="CG585"/>
      <c r="CH585"/>
      <c r="CI585"/>
      <c r="CJ585"/>
      <c r="CK585"/>
      <c r="CL585"/>
      <c r="CM585"/>
      <c r="CN585"/>
      <c r="CO585"/>
      <c r="CP585"/>
      <c r="CQ585"/>
      <c r="CR585"/>
      <c r="CS585"/>
      <c r="CT585"/>
      <c r="CU585"/>
      <c r="CV585"/>
      <c r="CW585"/>
      <c r="CX585"/>
      <c r="CY585"/>
      <c r="CZ585"/>
      <c r="DA585"/>
      <c r="DB585"/>
      <c r="DC585"/>
      <c r="DD585"/>
      <c r="DE585"/>
      <c r="DF585"/>
      <c r="DG585"/>
      <c r="DH585"/>
      <c r="DI585"/>
      <c r="DJ585"/>
      <c r="DK585"/>
      <c r="DL585"/>
      <c r="DM585"/>
      <c r="DN585"/>
      <c r="DO585"/>
      <c r="DP585"/>
      <c r="DQ585"/>
      <c r="DR585"/>
      <c r="DS585"/>
      <c r="DT585"/>
      <c r="DU585"/>
      <c r="DV585"/>
      <c r="DW585"/>
      <c r="DX585"/>
      <c r="DY585"/>
      <c r="DZ585"/>
      <c r="EA585"/>
      <c r="EB585"/>
      <c r="EC585"/>
      <c r="ED585"/>
      <c r="EE585"/>
      <c r="EF585"/>
      <c r="EG585"/>
      <c r="EH585"/>
      <c r="EI585"/>
      <c r="EJ585"/>
      <c r="EK585"/>
      <c r="EL585"/>
      <c r="EM585"/>
      <c r="EN585"/>
      <c r="EO585"/>
      <c r="EP585"/>
      <c r="EQ585"/>
      <c r="ER585"/>
      <c r="ES585"/>
      <c r="ET585"/>
      <c r="EU585"/>
      <c r="EV585"/>
      <c r="EW585"/>
      <c r="EX585"/>
      <c r="EY585"/>
      <c r="EZ585"/>
      <c r="FA585"/>
      <c r="FB585"/>
      <c r="FC585"/>
      <c r="FD585"/>
      <c r="FE585"/>
      <c r="FF585"/>
      <c r="FG585"/>
      <c r="FH585"/>
      <c r="FI585"/>
      <c r="FJ585"/>
      <c r="FK585"/>
      <c r="FL585"/>
      <c r="FM585"/>
      <c r="FN585"/>
      <c r="FO585"/>
      <c r="FP585"/>
      <c r="FQ585"/>
      <c r="FR585"/>
      <c r="FS585"/>
      <c r="FT585"/>
      <c r="FU585"/>
      <c r="FV585"/>
      <c r="FW585"/>
      <c r="FX585"/>
      <c r="FY585"/>
      <c r="FZ585"/>
      <c r="GA585"/>
      <c r="GB585"/>
      <c r="GC585"/>
      <c r="GD585"/>
      <c r="GE585"/>
      <c r="GF585"/>
      <c r="GG585"/>
      <c r="GH585"/>
      <c r="GI585"/>
      <c r="GJ585"/>
      <c r="GK585"/>
      <c r="GL585"/>
      <c r="GM585"/>
      <c r="GN585"/>
      <c r="GO585"/>
      <c r="GP585"/>
      <c r="GQ585"/>
      <c r="GR585"/>
      <c r="GS585"/>
      <c r="GT585"/>
      <c r="GU585"/>
      <c r="GV585"/>
      <c r="GW585"/>
      <c r="GX585"/>
      <c r="GY585"/>
      <c r="GZ585"/>
      <c r="HA585"/>
      <c r="HB585"/>
      <c r="HC585"/>
      <c r="HD585"/>
      <c r="HE585"/>
      <c r="HF585"/>
      <c r="HG585"/>
    </row>
    <row r="586" spans="1:215" s="7" customFormat="1" ht="18" customHeight="1">
      <c r="A586" s="27" t="s">
        <v>698</v>
      </c>
      <c r="B586" s="14">
        <v>8435134838533</v>
      </c>
      <c r="C586" s="19" t="s">
        <v>220</v>
      </c>
      <c r="D586" s="16" t="s">
        <v>1368</v>
      </c>
      <c r="E586" s="16" t="s">
        <v>1368</v>
      </c>
      <c r="F586" s="16" t="s">
        <v>1364</v>
      </c>
      <c r="G586" s="21">
        <v>1</v>
      </c>
      <c r="H586" s="19" t="s">
        <v>865</v>
      </c>
      <c r="I586" s="17">
        <v>276</v>
      </c>
      <c r="J586" s="20">
        <v>965632</v>
      </c>
      <c r="K586" s="28" t="s">
        <v>732</v>
      </c>
      <c r="L586" s="51">
        <v>4324</v>
      </c>
      <c r="M586"/>
      <c r="N586"/>
      <c r="O586"/>
      <c r="P586"/>
      <c r="Q586"/>
      <c r="R586"/>
      <c r="S586"/>
      <c r="T586"/>
      <c r="U586"/>
      <c r="V586"/>
      <c r="W586"/>
      <c r="X586"/>
      <c r="Y586"/>
      <c r="Z586"/>
      <c r="AA586"/>
      <c r="AB586"/>
      <c r="AC586"/>
      <c r="AD586"/>
      <c r="AE586"/>
      <c r="AF586"/>
      <c r="AG586"/>
      <c r="AH586"/>
      <c r="AI586"/>
      <c r="AJ586"/>
      <c r="AK586"/>
      <c r="AL586"/>
      <c r="AM586"/>
      <c r="AN586"/>
      <c r="AO586"/>
      <c r="AP586"/>
      <c r="AQ586"/>
      <c r="AR586"/>
      <c r="AS586"/>
      <c r="AT586"/>
      <c r="AU586"/>
      <c r="AV586"/>
      <c r="AW586"/>
      <c r="AX586"/>
      <c r="AY586"/>
      <c r="AZ586"/>
      <c r="BA586"/>
      <c r="BB586"/>
      <c r="BC586"/>
      <c r="BD586"/>
      <c r="BE586"/>
      <c r="BF586"/>
      <c r="BG586"/>
      <c r="BH586"/>
      <c r="BI586"/>
      <c r="BJ586"/>
      <c r="BK586"/>
      <c r="BL586"/>
      <c r="BM586"/>
      <c r="BN586"/>
      <c r="BO586"/>
      <c r="BP586"/>
      <c r="BQ586"/>
      <c r="BR586"/>
      <c r="BS586"/>
      <c r="BT586"/>
      <c r="BU586"/>
      <c r="BV586"/>
      <c r="BW586"/>
      <c r="BX586"/>
      <c r="BY586"/>
      <c r="BZ586"/>
      <c r="CA586"/>
      <c r="CB586"/>
      <c r="CC586"/>
      <c r="CD586"/>
      <c r="CE586"/>
      <c r="CF586"/>
      <c r="CG586"/>
      <c r="CH586"/>
      <c r="CI586"/>
      <c r="CJ586"/>
      <c r="CK586"/>
      <c r="CL586"/>
      <c r="CM586"/>
      <c r="CN586"/>
      <c r="CO586"/>
      <c r="CP586"/>
      <c r="CQ586"/>
      <c r="CR586"/>
      <c r="CS586"/>
      <c r="CT586"/>
      <c r="CU586"/>
      <c r="CV586"/>
      <c r="CW586"/>
      <c r="CX586"/>
      <c r="CY586"/>
      <c r="CZ586"/>
      <c r="DA586"/>
      <c r="DB586"/>
      <c r="DC586"/>
      <c r="DD586"/>
      <c r="DE586"/>
      <c r="DF586"/>
      <c r="DG586"/>
      <c r="DH586"/>
      <c r="DI586"/>
      <c r="DJ586"/>
      <c r="DK586"/>
      <c r="DL586"/>
      <c r="DM586"/>
      <c r="DN586"/>
      <c r="DO586"/>
      <c r="DP586"/>
      <c r="DQ586"/>
      <c r="DR586"/>
      <c r="DS586"/>
      <c r="DT586"/>
      <c r="DU586"/>
      <c r="DV586"/>
      <c r="DW586"/>
      <c r="DX586"/>
      <c r="DY586"/>
      <c r="DZ586"/>
      <c r="EA586"/>
      <c r="EB586"/>
      <c r="EC586"/>
      <c r="ED586"/>
      <c r="EE586"/>
      <c r="EF586"/>
      <c r="EG586"/>
      <c r="EH586"/>
      <c r="EI586"/>
      <c r="EJ586"/>
      <c r="EK586"/>
      <c r="EL586"/>
      <c r="EM586"/>
      <c r="EN586"/>
      <c r="EO586"/>
      <c r="EP586"/>
      <c r="EQ586"/>
      <c r="ER586"/>
      <c r="ES586"/>
      <c r="ET586"/>
      <c r="EU586"/>
      <c r="EV586"/>
      <c r="EW586"/>
      <c r="EX586"/>
      <c r="EY586"/>
      <c r="EZ586"/>
      <c r="FA586"/>
      <c r="FB586"/>
      <c r="FC586"/>
      <c r="FD586"/>
      <c r="FE586"/>
      <c r="FF586"/>
      <c r="FG586"/>
      <c r="FH586"/>
      <c r="FI586"/>
      <c r="FJ586"/>
      <c r="FK586"/>
      <c r="FL586"/>
      <c r="FM586"/>
      <c r="FN586"/>
      <c r="FO586"/>
      <c r="FP586"/>
      <c r="FQ586"/>
      <c r="FR586"/>
      <c r="FS586"/>
      <c r="FT586"/>
      <c r="FU586"/>
      <c r="FV586"/>
      <c r="FW586"/>
      <c r="FX586"/>
      <c r="FY586"/>
      <c r="FZ586"/>
      <c r="GA586"/>
      <c r="GB586"/>
      <c r="GC586"/>
      <c r="GD586"/>
      <c r="GE586"/>
      <c r="GF586"/>
      <c r="GG586"/>
      <c r="GH586"/>
      <c r="GI586"/>
      <c r="GJ586"/>
      <c r="GK586"/>
      <c r="GL586"/>
      <c r="GM586"/>
      <c r="GN586"/>
      <c r="GO586"/>
      <c r="GP586"/>
      <c r="GQ586"/>
      <c r="GR586"/>
      <c r="GS586"/>
      <c r="GT586"/>
      <c r="GU586"/>
      <c r="GV586"/>
      <c r="GW586"/>
      <c r="GX586"/>
      <c r="GY586"/>
      <c r="GZ586"/>
      <c r="HA586"/>
      <c r="HB586"/>
      <c r="HC586"/>
      <c r="HD586"/>
      <c r="HE586"/>
      <c r="HF586"/>
      <c r="HG586"/>
    </row>
    <row r="587" spans="1:215" s="7" customFormat="1" ht="18" customHeight="1">
      <c r="A587" s="27" t="s">
        <v>699</v>
      </c>
      <c r="B587" s="14">
        <v>8435134838540</v>
      </c>
      <c r="C587" s="19" t="s">
        <v>221</v>
      </c>
      <c r="D587" s="16" t="s">
        <v>1368</v>
      </c>
      <c r="E587" s="16" t="s">
        <v>1368</v>
      </c>
      <c r="F587" s="16" t="s">
        <v>1364</v>
      </c>
      <c r="G587" s="21">
        <v>1</v>
      </c>
      <c r="H587" s="19" t="s">
        <v>865</v>
      </c>
      <c r="I587" s="17">
        <v>315</v>
      </c>
      <c r="J587" s="20">
        <v>1095168</v>
      </c>
      <c r="K587" s="28" t="s">
        <v>733</v>
      </c>
      <c r="L587" s="51">
        <v>4500</v>
      </c>
      <c r="M587"/>
      <c r="N587"/>
      <c r="O587"/>
      <c r="P587"/>
      <c r="Q587"/>
      <c r="R587"/>
      <c r="S587"/>
      <c r="T587"/>
      <c r="U587"/>
      <c r="V587"/>
      <c r="W587"/>
      <c r="X587"/>
      <c r="Y587"/>
      <c r="Z587"/>
      <c r="AA587"/>
      <c r="AB587"/>
      <c r="AC587"/>
      <c r="AD587"/>
      <c r="AE587"/>
      <c r="AF587"/>
      <c r="AG587"/>
      <c r="AH587"/>
      <c r="AI587"/>
      <c r="AJ587"/>
      <c r="AK587"/>
      <c r="AL587"/>
      <c r="AM587"/>
      <c r="AN587"/>
      <c r="AO587"/>
      <c r="AP587"/>
      <c r="AQ587"/>
      <c r="AR587"/>
      <c r="AS587"/>
      <c r="AT587"/>
      <c r="AU587"/>
      <c r="AV587"/>
      <c r="AW587"/>
      <c r="AX587"/>
      <c r="AY587"/>
      <c r="AZ587"/>
      <c r="BA587"/>
      <c r="BB587"/>
      <c r="BC587"/>
      <c r="BD587"/>
      <c r="BE587"/>
      <c r="BF587"/>
      <c r="BG587"/>
      <c r="BH587"/>
      <c r="BI587"/>
      <c r="BJ587"/>
      <c r="BK587"/>
      <c r="BL587"/>
      <c r="BM587"/>
      <c r="BN587"/>
      <c r="BO587"/>
      <c r="BP587"/>
      <c r="BQ587"/>
      <c r="BR587"/>
      <c r="BS587"/>
      <c r="BT587"/>
      <c r="BU587"/>
      <c r="BV587"/>
      <c r="BW587"/>
      <c r="BX587"/>
      <c r="BY587"/>
      <c r="BZ587"/>
      <c r="CA587"/>
      <c r="CB587"/>
      <c r="CC587"/>
      <c r="CD587"/>
      <c r="CE587"/>
      <c r="CF587"/>
      <c r="CG587"/>
      <c r="CH587"/>
      <c r="CI587"/>
      <c r="CJ587"/>
      <c r="CK587"/>
      <c r="CL587"/>
      <c r="CM587"/>
      <c r="CN587"/>
      <c r="CO587"/>
      <c r="CP587"/>
      <c r="CQ587"/>
      <c r="CR587"/>
      <c r="CS587"/>
      <c r="CT587"/>
      <c r="CU587"/>
      <c r="CV587"/>
      <c r="CW587"/>
      <c r="CX587"/>
      <c r="CY587"/>
      <c r="CZ587"/>
      <c r="DA587"/>
      <c r="DB587"/>
      <c r="DC587"/>
      <c r="DD587"/>
      <c r="DE587"/>
      <c r="DF587"/>
      <c r="DG587"/>
      <c r="DH587"/>
      <c r="DI587"/>
      <c r="DJ587"/>
      <c r="DK587"/>
      <c r="DL587"/>
      <c r="DM587"/>
      <c r="DN587"/>
      <c r="DO587"/>
      <c r="DP587"/>
      <c r="DQ587"/>
      <c r="DR587"/>
      <c r="DS587"/>
      <c r="DT587"/>
      <c r="DU587"/>
      <c r="DV587"/>
      <c r="DW587"/>
      <c r="DX587"/>
      <c r="DY587"/>
      <c r="DZ587"/>
      <c r="EA587"/>
      <c r="EB587"/>
      <c r="EC587"/>
      <c r="ED587"/>
      <c r="EE587"/>
      <c r="EF587"/>
      <c r="EG587"/>
      <c r="EH587"/>
      <c r="EI587"/>
      <c r="EJ587"/>
      <c r="EK587"/>
      <c r="EL587"/>
      <c r="EM587"/>
      <c r="EN587"/>
      <c r="EO587"/>
      <c r="EP587"/>
      <c r="EQ587"/>
      <c r="ER587"/>
      <c r="ES587"/>
      <c r="ET587"/>
      <c r="EU587"/>
      <c r="EV587"/>
      <c r="EW587"/>
      <c r="EX587"/>
      <c r="EY587"/>
      <c r="EZ587"/>
      <c r="FA587"/>
      <c r="FB587"/>
      <c r="FC587"/>
      <c r="FD587"/>
      <c r="FE587"/>
      <c r="FF587"/>
      <c r="FG587"/>
      <c r="FH587"/>
      <c r="FI587"/>
      <c r="FJ587"/>
      <c r="FK587"/>
      <c r="FL587"/>
      <c r="FM587"/>
      <c r="FN587"/>
      <c r="FO587"/>
      <c r="FP587"/>
      <c r="FQ587"/>
      <c r="FR587"/>
      <c r="FS587"/>
      <c r="FT587"/>
      <c r="FU587"/>
      <c r="FV587"/>
      <c r="FW587"/>
      <c r="FX587"/>
      <c r="FY587"/>
      <c r="FZ587"/>
      <c r="GA587"/>
      <c r="GB587"/>
      <c r="GC587"/>
      <c r="GD587"/>
      <c r="GE587"/>
      <c r="GF587"/>
      <c r="GG587"/>
      <c r="GH587"/>
      <c r="GI587"/>
      <c r="GJ587"/>
      <c r="GK587"/>
      <c r="GL587"/>
      <c r="GM587"/>
      <c r="GN587"/>
      <c r="GO587"/>
      <c r="GP587"/>
      <c r="GQ587"/>
      <c r="GR587"/>
      <c r="GS587"/>
      <c r="GT587"/>
      <c r="GU587"/>
      <c r="GV587"/>
      <c r="GW587"/>
      <c r="GX587"/>
      <c r="GY587"/>
      <c r="GZ587"/>
      <c r="HA587"/>
      <c r="HB587"/>
      <c r="HC587"/>
      <c r="HD587"/>
      <c r="HE587"/>
      <c r="HF587"/>
      <c r="HG587"/>
    </row>
    <row r="588" spans="1:215" s="7" customFormat="1" ht="18" customHeight="1">
      <c r="A588" s="27" t="s">
        <v>700</v>
      </c>
      <c r="B588" s="14">
        <v>8435134838557</v>
      </c>
      <c r="C588" s="19" t="s">
        <v>222</v>
      </c>
      <c r="D588" s="16" t="s">
        <v>1368</v>
      </c>
      <c r="E588" s="16" t="s">
        <v>1368</v>
      </c>
      <c r="F588" s="16" t="s">
        <v>1364</v>
      </c>
      <c r="G588" s="21">
        <v>1</v>
      </c>
      <c r="H588" s="19" t="s">
        <v>865</v>
      </c>
      <c r="I588" s="17">
        <v>350</v>
      </c>
      <c r="J588" s="20">
        <v>1201152</v>
      </c>
      <c r="K588" s="28" t="s">
        <v>734</v>
      </c>
      <c r="L588" s="60">
        <v>4901</v>
      </c>
      <c r="M588"/>
      <c r="N588"/>
      <c r="O588"/>
      <c r="P588"/>
      <c r="Q588"/>
      <c r="R588"/>
      <c r="S588"/>
      <c r="T588"/>
      <c r="U588"/>
      <c r="V588"/>
      <c r="W588"/>
      <c r="X588"/>
      <c r="Y588"/>
      <c r="Z588"/>
      <c r="AA588"/>
      <c r="AB588"/>
      <c r="AC588"/>
      <c r="AD588"/>
      <c r="AE588"/>
      <c r="AF588"/>
      <c r="AG588"/>
      <c r="AH588"/>
      <c r="AI588"/>
      <c r="AJ588"/>
      <c r="AK588"/>
      <c r="AL588"/>
      <c r="AM588"/>
      <c r="AN588"/>
      <c r="AO588"/>
      <c r="AP588"/>
      <c r="AQ588"/>
      <c r="AR588"/>
      <c r="AS588"/>
      <c r="AT588"/>
      <c r="AU588"/>
      <c r="AV588"/>
      <c r="AW588"/>
      <c r="AX588"/>
      <c r="AY588"/>
      <c r="AZ588"/>
      <c r="BA588"/>
      <c r="BB588"/>
      <c r="BC588"/>
      <c r="BD588"/>
      <c r="BE588"/>
      <c r="BF588"/>
      <c r="BG588"/>
      <c r="BH588"/>
      <c r="BI588"/>
      <c r="BJ588"/>
      <c r="BK588"/>
      <c r="BL588"/>
      <c r="BM588"/>
      <c r="BN588"/>
      <c r="BO588"/>
      <c r="BP588"/>
      <c r="BQ588"/>
      <c r="BR588"/>
      <c r="BS588"/>
      <c r="BT588"/>
      <c r="BU588"/>
      <c r="BV588"/>
      <c r="BW588"/>
      <c r="BX588"/>
      <c r="BY588"/>
      <c r="BZ588"/>
      <c r="CA588"/>
      <c r="CB588"/>
      <c r="CC588"/>
      <c r="CD588"/>
      <c r="CE588"/>
      <c r="CF588"/>
      <c r="CG588"/>
      <c r="CH588"/>
      <c r="CI588"/>
      <c r="CJ588"/>
      <c r="CK588"/>
      <c r="CL588"/>
      <c r="CM588"/>
      <c r="CN588"/>
      <c r="CO588"/>
      <c r="CP588"/>
      <c r="CQ588"/>
      <c r="CR588"/>
      <c r="CS588"/>
      <c r="CT588"/>
      <c r="CU588"/>
      <c r="CV588"/>
      <c r="CW588"/>
      <c r="CX588"/>
      <c r="CY588"/>
      <c r="CZ588"/>
      <c r="DA588"/>
      <c r="DB588"/>
      <c r="DC588"/>
      <c r="DD588"/>
      <c r="DE588"/>
      <c r="DF588"/>
      <c r="DG588"/>
      <c r="DH588"/>
      <c r="DI588"/>
      <c r="DJ588"/>
      <c r="DK588"/>
      <c r="DL588"/>
      <c r="DM588"/>
      <c r="DN588"/>
      <c r="DO588"/>
      <c r="DP588"/>
      <c r="DQ588"/>
      <c r="DR588"/>
      <c r="DS588"/>
      <c r="DT588"/>
      <c r="DU588"/>
      <c r="DV588"/>
      <c r="DW588"/>
      <c r="DX588"/>
      <c r="DY588"/>
      <c r="DZ588"/>
      <c r="EA588"/>
      <c r="EB588"/>
      <c r="EC588"/>
      <c r="ED588"/>
      <c r="EE588"/>
      <c r="EF588"/>
      <c r="EG588"/>
      <c r="EH588"/>
      <c r="EI588"/>
      <c r="EJ588"/>
      <c r="EK588"/>
      <c r="EL588"/>
      <c r="EM588"/>
      <c r="EN588"/>
      <c r="EO588"/>
      <c r="EP588"/>
      <c r="EQ588"/>
      <c r="ER588"/>
      <c r="ES588"/>
      <c r="ET588"/>
      <c r="EU588"/>
      <c r="EV588"/>
      <c r="EW588"/>
      <c r="EX588"/>
      <c r="EY588"/>
      <c r="EZ588"/>
      <c r="FA588"/>
      <c r="FB588"/>
      <c r="FC588"/>
      <c r="FD588"/>
      <c r="FE588"/>
      <c r="FF588"/>
      <c r="FG588"/>
      <c r="FH588"/>
      <c r="FI588"/>
      <c r="FJ588"/>
      <c r="FK588"/>
      <c r="FL588"/>
      <c r="FM588"/>
      <c r="FN588"/>
      <c r="FO588"/>
      <c r="FP588"/>
      <c r="FQ588"/>
      <c r="FR588"/>
      <c r="FS588"/>
      <c r="FT588"/>
      <c r="FU588"/>
      <c r="FV588"/>
      <c r="FW588"/>
      <c r="FX588"/>
      <c r="FY588"/>
      <c r="FZ588"/>
      <c r="GA588"/>
      <c r="GB588"/>
      <c r="GC588"/>
      <c r="GD588"/>
      <c r="GE588"/>
      <c r="GF588"/>
      <c r="GG588"/>
      <c r="GH588"/>
      <c r="GI588"/>
      <c r="GJ588"/>
      <c r="GK588"/>
      <c r="GL588"/>
      <c r="GM588"/>
      <c r="GN588"/>
      <c r="GO588"/>
      <c r="GP588"/>
      <c r="GQ588"/>
      <c r="GR588"/>
      <c r="GS588"/>
      <c r="GT588"/>
      <c r="GU588"/>
      <c r="GV588"/>
      <c r="GW588"/>
      <c r="GX588"/>
      <c r="GY588"/>
      <c r="GZ588"/>
      <c r="HA588"/>
      <c r="HB588"/>
      <c r="HC588"/>
      <c r="HD588"/>
      <c r="HE588"/>
      <c r="HF588"/>
      <c r="HG588"/>
    </row>
    <row r="589" spans="1:215" s="7" customFormat="1" ht="18" customHeight="1">
      <c r="A589" s="27" t="s">
        <v>1149</v>
      </c>
      <c r="B589" s="14">
        <v>8435134839417</v>
      </c>
      <c r="C589" s="19" t="s">
        <v>1160</v>
      </c>
      <c r="D589" s="16" t="s">
        <v>1368</v>
      </c>
      <c r="E589" s="16" t="s">
        <v>1368</v>
      </c>
      <c r="F589" s="16" t="s">
        <v>1364</v>
      </c>
      <c r="G589" s="21">
        <v>1</v>
      </c>
      <c r="H589" s="19" t="s">
        <v>865</v>
      </c>
      <c r="I589" s="17">
        <v>258</v>
      </c>
      <c r="J589" s="20">
        <v>965632</v>
      </c>
      <c r="K589" s="28" t="s">
        <v>732</v>
      </c>
      <c r="L589" s="51">
        <v>3490</v>
      </c>
      <c r="M589"/>
      <c r="N589"/>
      <c r="O589"/>
      <c r="P589"/>
      <c r="Q589"/>
      <c r="R589"/>
      <c r="S589"/>
      <c r="T589"/>
      <c r="U589"/>
      <c r="V589"/>
      <c r="W589"/>
      <c r="X589"/>
      <c r="Y589"/>
      <c r="Z589"/>
      <c r="AA589"/>
      <c r="AB589"/>
      <c r="AC589"/>
      <c r="AD589"/>
      <c r="AE589"/>
      <c r="AF589"/>
      <c r="AG589"/>
      <c r="AH589"/>
      <c r="AI589"/>
      <c r="AJ589"/>
      <c r="AK589"/>
      <c r="AL589"/>
      <c r="AM589"/>
      <c r="AN589"/>
      <c r="AO589"/>
      <c r="AP589"/>
      <c r="AQ589"/>
      <c r="AR589"/>
      <c r="AS589"/>
      <c r="AT589"/>
      <c r="AU589"/>
      <c r="AV589"/>
      <c r="AW589"/>
      <c r="AX589"/>
      <c r="AY589"/>
      <c r="AZ589"/>
      <c r="BA589"/>
      <c r="BB589"/>
      <c r="BC589"/>
      <c r="BD589"/>
      <c r="BE589"/>
      <c r="BF589"/>
      <c r="BG589"/>
      <c r="BH589"/>
      <c r="BI589"/>
      <c r="BJ589"/>
      <c r="BK589"/>
      <c r="BL589"/>
      <c r="BM589"/>
      <c r="BN589"/>
      <c r="BO589"/>
      <c r="BP589"/>
      <c r="BQ589"/>
      <c r="BR589"/>
      <c r="BS589"/>
      <c r="BT589"/>
      <c r="BU589"/>
      <c r="BV589"/>
      <c r="BW589"/>
      <c r="BX589"/>
      <c r="BY589"/>
      <c r="BZ589"/>
      <c r="CA589"/>
      <c r="CB589"/>
      <c r="CC589"/>
      <c r="CD589"/>
      <c r="CE589"/>
      <c r="CF589"/>
      <c r="CG589"/>
      <c r="CH589"/>
      <c r="CI589"/>
      <c r="CJ589"/>
      <c r="CK589"/>
      <c r="CL589"/>
      <c r="CM589"/>
      <c r="CN589"/>
      <c r="CO589"/>
      <c r="CP589"/>
      <c r="CQ589"/>
      <c r="CR589"/>
      <c r="CS589"/>
      <c r="CT589"/>
      <c r="CU589"/>
      <c r="CV589"/>
      <c r="CW589"/>
      <c r="CX589"/>
      <c r="CY589"/>
      <c r="CZ589"/>
      <c r="DA589"/>
      <c r="DB589"/>
      <c r="DC589"/>
      <c r="DD589"/>
      <c r="DE589"/>
      <c r="DF589"/>
      <c r="DG589"/>
      <c r="DH589"/>
      <c r="DI589"/>
      <c r="DJ589"/>
      <c r="DK589"/>
      <c r="DL589"/>
      <c r="DM589"/>
      <c r="DN589"/>
      <c r="DO589"/>
      <c r="DP589"/>
      <c r="DQ589"/>
      <c r="DR589"/>
      <c r="DS589"/>
      <c r="DT589"/>
      <c r="DU589"/>
      <c r="DV589"/>
      <c r="DW589"/>
      <c r="DX589"/>
      <c r="DY589"/>
      <c r="DZ589"/>
      <c r="EA589"/>
      <c r="EB589"/>
      <c r="EC589"/>
      <c r="ED589"/>
      <c r="EE589"/>
      <c r="EF589"/>
      <c r="EG589"/>
      <c r="EH589"/>
      <c r="EI589"/>
      <c r="EJ589"/>
      <c r="EK589"/>
      <c r="EL589"/>
      <c r="EM589"/>
      <c r="EN589"/>
      <c r="EO589"/>
      <c r="EP589"/>
      <c r="EQ589"/>
      <c r="ER589"/>
      <c r="ES589"/>
      <c r="ET589"/>
      <c r="EU589"/>
      <c r="EV589"/>
      <c r="EW589"/>
      <c r="EX589"/>
      <c r="EY589"/>
      <c r="EZ589"/>
      <c r="FA589"/>
      <c r="FB589"/>
      <c r="FC589"/>
      <c r="FD589"/>
      <c r="FE589"/>
      <c r="FF589"/>
      <c r="FG589"/>
      <c r="FH589"/>
      <c r="FI589"/>
      <c r="FJ589"/>
      <c r="FK589"/>
      <c r="FL589"/>
      <c r="FM589"/>
      <c r="FN589"/>
      <c r="FO589"/>
      <c r="FP589"/>
      <c r="FQ589"/>
      <c r="FR589"/>
      <c r="FS589"/>
      <c r="FT589"/>
      <c r="FU589"/>
      <c r="FV589"/>
      <c r="FW589"/>
      <c r="FX589"/>
      <c r="FY589"/>
      <c r="FZ589"/>
      <c r="GA589"/>
      <c r="GB589"/>
      <c r="GC589"/>
      <c r="GD589"/>
      <c r="GE589"/>
      <c r="GF589"/>
      <c r="GG589"/>
      <c r="GH589"/>
      <c r="GI589"/>
      <c r="GJ589"/>
      <c r="GK589"/>
      <c r="GL589"/>
      <c r="GM589"/>
      <c r="GN589"/>
      <c r="GO589"/>
      <c r="GP589"/>
      <c r="GQ589"/>
      <c r="GR589"/>
      <c r="GS589"/>
      <c r="GT589"/>
      <c r="GU589"/>
      <c r="GV589"/>
      <c r="GW589"/>
      <c r="GX589"/>
      <c r="GY589"/>
      <c r="GZ589"/>
      <c r="HA589"/>
      <c r="HB589"/>
      <c r="HC589"/>
      <c r="HD589"/>
      <c r="HE589"/>
      <c r="HF589"/>
      <c r="HG589"/>
    </row>
    <row r="590" spans="1:215" s="7" customFormat="1" ht="18" customHeight="1">
      <c r="A590" s="27" t="s">
        <v>1150</v>
      </c>
      <c r="B590" s="14">
        <v>8435134839424</v>
      </c>
      <c r="C590" s="19" t="s">
        <v>1161</v>
      </c>
      <c r="D590" s="58" t="s">
        <v>1368</v>
      </c>
      <c r="E590" s="16" t="s">
        <v>1368</v>
      </c>
      <c r="F590" s="16" t="s">
        <v>1364</v>
      </c>
      <c r="G590" s="21">
        <v>1</v>
      </c>
      <c r="H590" s="19" t="s">
        <v>865</v>
      </c>
      <c r="I590" s="17">
        <v>304</v>
      </c>
      <c r="J590" s="20">
        <v>1095168</v>
      </c>
      <c r="K590" s="28" t="s">
        <v>733</v>
      </c>
      <c r="L590" s="51">
        <v>3666</v>
      </c>
      <c r="M590"/>
      <c r="N590"/>
      <c r="O590"/>
      <c r="P590"/>
      <c r="Q590"/>
      <c r="R590"/>
      <c r="S590"/>
      <c r="T590"/>
      <c r="U590"/>
      <c r="V590"/>
      <c r="W590"/>
      <c r="X590"/>
      <c r="Y590"/>
      <c r="Z590"/>
      <c r="AA590"/>
      <c r="AB590"/>
      <c r="AC590"/>
      <c r="AD590"/>
      <c r="AE590"/>
      <c r="AF590"/>
      <c r="AG590"/>
      <c r="AH590"/>
      <c r="AI590"/>
      <c r="AJ590"/>
      <c r="AK590"/>
      <c r="AL590"/>
      <c r="AM590"/>
      <c r="AN590"/>
      <c r="AO590"/>
      <c r="AP590"/>
      <c r="AQ590"/>
      <c r="AR590"/>
      <c r="AS590"/>
      <c r="AT590"/>
      <c r="AU590"/>
      <c r="AV590"/>
      <c r="AW590"/>
      <c r="AX590"/>
      <c r="AY590"/>
      <c r="AZ590"/>
      <c r="BA590"/>
      <c r="BB590"/>
      <c r="BC590"/>
      <c r="BD590"/>
      <c r="BE590"/>
      <c r="BF590"/>
      <c r="BG590"/>
      <c r="BH590"/>
      <c r="BI590"/>
      <c r="BJ590"/>
      <c r="BK590"/>
      <c r="BL590"/>
      <c r="BM590"/>
      <c r="BN590"/>
      <c r="BO590"/>
      <c r="BP590"/>
      <c r="BQ590"/>
      <c r="BR590"/>
      <c r="BS590"/>
      <c r="BT590"/>
      <c r="BU590"/>
      <c r="BV590"/>
      <c r="BW590"/>
      <c r="BX590"/>
      <c r="BY590"/>
      <c r="BZ590"/>
      <c r="CA590"/>
      <c r="CB590"/>
      <c r="CC590"/>
      <c r="CD590"/>
      <c r="CE590"/>
      <c r="CF590"/>
      <c r="CG590"/>
      <c r="CH590"/>
      <c r="CI590"/>
      <c r="CJ590"/>
      <c r="CK590"/>
      <c r="CL590"/>
      <c r="CM590"/>
      <c r="CN590"/>
      <c r="CO590"/>
      <c r="CP590"/>
      <c r="CQ590"/>
      <c r="CR590"/>
      <c r="CS590"/>
      <c r="CT590"/>
      <c r="CU590"/>
      <c r="CV590"/>
      <c r="CW590"/>
      <c r="CX590"/>
      <c r="CY590"/>
      <c r="CZ590"/>
      <c r="DA590"/>
      <c r="DB590"/>
      <c r="DC590"/>
      <c r="DD590"/>
      <c r="DE590"/>
      <c r="DF590"/>
      <c r="DG590"/>
      <c r="DH590"/>
      <c r="DI590"/>
      <c r="DJ590"/>
      <c r="DK590"/>
      <c r="DL590"/>
      <c r="DM590"/>
      <c r="DN590"/>
      <c r="DO590"/>
      <c r="DP590"/>
      <c r="DQ590"/>
      <c r="DR590"/>
      <c r="DS590"/>
      <c r="DT590"/>
      <c r="DU590"/>
      <c r="DV590"/>
      <c r="DW590"/>
      <c r="DX590"/>
      <c r="DY590"/>
      <c r="DZ590"/>
      <c r="EA590"/>
      <c r="EB590"/>
      <c r="EC590"/>
      <c r="ED590"/>
      <c r="EE590"/>
      <c r="EF590"/>
      <c r="EG590"/>
      <c r="EH590"/>
      <c r="EI590"/>
      <c r="EJ590"/>
      <c r="EK590"/>
      <c r="EL590"/>
      <c r="EM590"/>
      <c r="EN590"/>
      <c r="EO590"/>
      <c r="EP590"/>
      <c r="EQ590"/>
      <c r="ER590"/>
      <c r="ES590"/>
      <c r="ET590"/>
      <c r="EU590"/>
      <c r="EV590"/>
      <c r="EW590"/>
      <c r="EX590"/>
      <c r="EY590"/>
      <c r="EZ590"/>
      <c r="FA590"/>
      <c r="FB590"/>
      <c r="FC590"/>
      <c r="FD590"/>
      <c r="FE590"/>
      <c r="FF590"/>
      <c r="FG590"/>
      <c r="FH590"/>
      <c r="FI590"/>
      <c r="FJ590"/>
      <c r="FK590"/>
      <c r="FL590"/>
      <c r="FM590"/>
      <c r="FN590"/>
      <c r="FO590"/>
      <c r="FP590"/>
      <c r="FQ590"/>
      <c r="FR590"/>
      <c r="FS590"/>
      <c r="FT590"/>
      <c r="FU590"/>
      <c r="FV590"/>
      <c r="FW590"/>
      <c r="FX590"/>
      <c r="FY590"/>
      <c r="FZ590"/>
      <c r="GA590"/>
      <c r="GB590"/>
      <c r="GC590"/>
      <c r="GD590"/>
      <c r="GE590"/>
      <c r="GF590"/>
      <c r="GG590"/>
      <c r="GH590"/>
      <c r="GI590"/>
      <c r="GJ590"/>
      <c r="GK590"/>
      <c r="GL590"/>
      <c r="GM590"/>
      <c r="GN590"/>
      <c r="GO590"/>
      <c r="GP590"/>
      <c r="GQ590"/>
      <c r="GR590"/>
      <c r="GS590"/>
      <c r="GT590"/>
      <c r="GU590"/>
      <c r="GV590"/>
      <c r="GW590"/>
      <c r="GX590"/>
      <c r="GY590"/>
      <c r="GZ590"/>
      <c r="HA590"/>
      <c r="HB590"/>
      <c r="HC590"/>
      <c r="HD590"/>
      <c r="HE590"/>
      <c r="HF590"/>
      <c r="HG590"/>
    </row>
    <row r="591" spans="1:215" s="7" customFormat="1" ht="18" customHeight="1">
      <c r="A591" s="27" t="s">
        <v>1151</v>
      </c>
      <c r="B591" s="14">
        <v>8435134839431</v>
      </c>
      <c r="C591" s="19" t="s">
        <v>1162</v>
      </c>
      <c r="D591" s="16" t="s">
        <v>1368</v>
      </c>
      <c r="E591" s="16" t="s">
        <v>1368</v>
      </c>
      <c r="F591" s="16" t="s">
        <v>1364</v>
      </c>
      <c r="G591" s="21">
        <v>1</v>
      </c>
      <c r="H591" s="19" t="s">
        <v>865</v>
      </c>
      <c r="I591" s="17">
        <v>338</v>
      </c>
      <c r="J591" s="20">
        <v>1201152</v>
      </c>
      <c r="K591" s="28" t="s">
        <v>734</v>
      </c>
      <c r="L591" s="51">
        <v>4058</v>
      </c>
      <c r="M591"/>
      <c r="N591"/>
      <c r="O591"/>
      <c r="P591"/>
      <c r="Q591"/>
      <c r="R591"/>
      <c r="S591"/>
      <c r="T591"/>
      <c r="U591"/>
      <c r="V591"/>
      <c r="W591"/>
      <c r="X591"/>
      <c r="Y591"/>
      <c r="Z591"/>
      <c r="AA591"/>
      <c r="AB591"/>
      <c r="AC591"/>
      <c r="AD591"/>
      <c r="AE591"/>
      <c r="AF591"/>
      <c r="AG591"/>
      <c r="AH591"/>
      <c r="AI591"/>
      <c r="AJ591"/>
      <c r="AK591"/>
      <c r="AL591"/>
      <c r="AM591"/>
      <c r="AN591"/>
      <c r="AO591"/>
      <c r="AP591"/>
      <c r="AQ591"/>
      <c r="AR591"/>
      <c r="AS591"/>
      <c r="AT591"/>
      <c r="AU591"/>
      <c r="AV591"/>
      <c r="AW591"/>
      <c r="AX591"/>
      <c r="AY591"/>
      <c r="AZ591"/>
      <c r="BA591"/>
      <c r="BB591"/>
      <c r="BC591"/>
      <c r="BD591"/>
      <c r="BE591"/>
      <c r="BF591"/>
      <c r="BG591"/>
      <c r="BH591"/>
      <c r="BI591"/>
      <c r="BJ591"/>
      <c r="BK591"/>
      <c r="BL591"/>
      <c r="BM591"/>
      <c r="BN591"/>
      <c r="BO591"/>
      <c r="BP591"/>
      <c r="BQ591"/>
      <c r="BR591"/>
      <c r="BS591"/>
      <c r="BT591"/>
      <c r="BU591"/>
      <c r="BV591"/>
      <c r="BW591"/>
      <c r="BX591"/>
      <c r="BY591"/>
      <c r="BZ591"/>
      <c r="CA591"/>
      <c r="CB591"/>
      <c r="CC591"/>
      <c r="CD591"/>
      <c r="CE591"/>
      <c r="CF591"/>
      <c r="CG591"/>
      <c r="CH591"/>
      <c r="CI591"/>
      <c r="CJ591"/>
      <c r="CK591"/>
      <c r="CL591"/>
      <c r="CM591"/>
      <c r="CN591"/>
      <c r="CO591"/>
      <c r="CP591"/>
      <c r="CQ591"/>
      <c r="CR591"/>
      <c r="CS591"/>
      <c r="CT591"/>
      <c r="CU591"/>
      <c r="CV591"/>
      <c r="CW591"/>
      <c r="CX591"/>
      <c r="CY591"/>
      <c r="CZ591"/>
      <c r="DA591"/>
      <c r="DB591"/>
      <c r="DC591"/>
      <c r="DD591"/>
      <c r="DE591"/>
      <c r="DF591"/>
      <c r="DG591"/>
      <c r="DH591"/>
      <c r="DI591"/>
      <c r="DJ591"/>
      <c r="DK591"/>
      <c r="DL591"/>
      <c r="DM591"/>
      <c r="DN591"/>
      <c r="DO591"/>
      <c r="DP591"/>
      <c r="DQ591"/>
      <c r="DR591"/>
      <c r="DS591"/>
      <c r="DT591"/>
      <c r="DU591"/>
      <c r="DV591"/>
      <c r="DW591"/>
      <c r="DX591"/>
      <c r="DY591"/>
      <c r="DZ591"/>
      <c r="EA591"/>
      <c r="EB591"/>
      <c r="EC591"/>
      <c r="ED591"/>
      <c r="EE591"/>
      <c r="EF591"/>
      <c r="EG591"/>
      <c r="EH591"/>
      <c r="EI591"/>
      <c r="EJ591"/>
      <c r="EK591"/>
      <c r="EL591"/>
      <c r="EM591"/>
      <c r="EN591"/>
      <c r="EO591"/>
      <c r="EP591"/>
      <c r="EQ591"/>
      <c r="ER591"/>
      <c r="ES591"/>
      <c r="ET591"/>
      <c r="EU591"/>
      <c r="EV591"/>
      <c r="EW591"/>
      <c r="EX591"/>
      <c r="EY591"/>
      <c r="EZ591"/>
      <c r="FA591"/>
      <c r="FB591"/>
      <c r="FC591"/>
      <c r="FD591"/>
      <c r="FE591"/>
      <c r="FF591"/>
      <c r="FG591"/>
      <c r="FH591"/>
      <c r="FI591"/>
      <c r="FJ591"/>
      <c r="FK591"/>
      <c r="FL591"/>
      <c r="FM591"/>
      <c r="FN591"/>
      <c r="FO591"/>
      <c r="FP591"/>
      <c r="FQ591"/>
      <c r="FR591"/>
      <c r="FS591"/>
      <c r="FT591"/>
      <c r="FU591"/>
      <c r="FV591"/>
      <c r="FW591"/>
      <c r="FX591"/>
      <c r="FY591"/>
      <c r="FZ591"/>
      <c r="GA591"/>
      <c r="GB591"/>
      <c r="GC591"/>
      <c r="GD591"/>
      <c r="GE591"/>
      <c r="GF591"/>
      <c r="GG591"/>
      <c r="GH591"/>
      <c r="GI591"/>
      <c r="GJ591"/>
      <c r="GK591"/>
      <c r="GL591"/>
      <c r="GM591"/>
      <c r="GN591"/>
      <c r="GO591"/>
      <c r="GP591"/>
      <c r="GQ591"/>
      <c r="GR591"/>
      <c r="GS591"/>
      <c r="GT591"/>
      <c r="GU591"/>
      <c r="GV591"/>
      <c r="GW591"/>
      <c r="GX591"/>
      <c r="GY591"/>
      <c r="GZ591"/>
      <c r="HA591"/>
      <c r="HB591"/>
      <c r="HC591"/>
      <c r="HD591"/>
      <c r="HE591"/>
      <c r="HF591"/>
      <c r="HG591"/>
    </row>
    <row r="592" spans="1:215" s="7" customFormat="1" ht="18" customHeight="1">
      <c r="A592" s="27" t="s">
        <v>1152</v>
      </c>
      <c r="B592" s="14">
        <v>8435134839448</v>
      </c>
      <c r="C592" s="19" t="s">
        <v>1163</v>
      </c>
      <c r="D592" s="16" t="s">
        <v>1368</v>
      </c>
      <c r="E592" s="16" t="s">
        <v>1368</v>
      </c>
      <c r="F592" s="16" t="s">
        <v>1364</v>
      </c>
      <c r="G592" s="21">
        <v>1</v>
      </c>
      <c r="H592" s="19" t="s">
        <v>865</v>
      </c>
      <c r="I592" s="17">
        <v>273</v>
      </c>
      <c r="J592" s="20">
        <v>965632</v>
      </c>
      <c r="K592" s="28" t="s">
        <v>732</v>
      </c>
      <c r="L592" s="51">
        <v>3672</v>
      </c>
      <c r="M592"/>
      <c r="N592"/>
      <c r="O592"/>
      <c r="P592"/>
      <c r="Q592"/>
      <c r="R592"/>
      <c r="S592"/>
      <c r="T592"/>
      <c r="U592"/>
      <c r="V592"/>
      <c r="W592"/>
      <c r="X592"/>
      <c r="Y592"/>
      <c r="Z592"/>
      <c r="AA592"/>
      <c r="AB592"/>
      <c r="AC592"/>
      <c r="AD592"/>
      <c r="AE592"/>
      <c r="AF592"/>
      <c r="AG592"/>
      <c r="AH592"/>
      <c r="AI592"/>
      <c r="AJ592"/>
      <c r="AK592"/>
      <c r="AL592"/>
      <c r="AM592"/>
      <c r="AN592"/>
      <c r="AO592"/>
      <c r="AP592"/>
      <c r="AQ592"/>
      <c r="AR592"/>
      <c r="AS592"/>
      <c r="AT592"/>
      <c r="AU592"/>
      <c r="AV592"/>
      <c r="AW592"/>
      <c r="AX592"/>
      <c r="AY592"/>
      <c r="AZ592"/>
      <c r="BA592"/>
      <c r="BB592"/>
      <c r="BC592"/>
      <c r="BD592"/>
      <c r="BE592"/>
      <c r="BF592"/>
      <c r="BG592"/>
      <c r="BH592"/>
      <c r="BI592"/>
      <c r="BJ592"/>
      <c r="BK592"/>
      <c r="BL592"/>
      <c r="BM592"/>
      <c r="BN592"/>
      <c r="BO592"/>
      <c r="BP592"/>
      <c r="BQ592"/>
      <c r="BR592"/>
      <c r="BS592"/>
      <c r="BT592"/>
      <c r="BU592"/>
      <c r="BV592"/>
      <c r="BW592"/>
      <c r="BX592"/>
      <c r="BY592"/>
      <c r="BZ592"/>
      <c r="CA592"/>
      <c r="CB592"/>
      <c r="CC592"/>
      <c r="CD592"/>
      <c r="CE592"/>
      <c r="CF592"/>
      <c r="CG592"/>
      <c r="CH592"/>
      <c r="CI592"/>
      <c r="CJ592"/>
      <c r="CK592"/>
      <c r="CL592"/>
      <c r="CM592"/>
      <c r="CN592"/>
      <c r="CO592"/>
      <c r="CP592"/>
      <c r="CQ592"/>
      <c r="CR592"/>
      <c r="CS592"/>
      <c r="CT592"/>
      <c r="CU592"/>
      <c r="CV592"/>
      <c r="CW592"/>
      <c r="CX592"/>
      <c r="CY592"/>
      <c r="CZ592"/>
      <c r="DA592"/>
      <c r="DB592"/>
      <c r="DC592"/>
      <c r="DD592"/>
      <c r="DE592"/>
      <c r="DF592"/>
      <c r="DG592"/>
      <c r="DH592"/>
      <c r="DI592"/>
      <c r="DJ592"/>
      <c r="DK592"/>
      <c r="DL592"/>
      <c r="DM592"/>
      <c r="DN592"/>
      <c r="DO592"/>
      <c r="DP592"/>
      <c r="DQ592"/>
      <c r="DR592"/>
      <c r="DS592"/>
      <c r="DT592"/>
      <c r="DU592"/>
      <c r="DV592"/>
      <c r="DW592"/>
      <c r="DX592"/>
      <c r="DY592"/>
      <c r="DZ592"/>
      <c r="EA592"/>
      <c r="EB592"/>
      <c r="EC592"/>
      <c r="ED592"/>
      <c r="EE592"/>
      <c r="EF592"/>
      <c r="EG592"/>
      <c r="EH592"/>
      <c r="EI592"/>
      <c r="EJ592"/>
      <c r="EK592"/>
      <c r="EL592"/>
      <c r="EM592"/>
      <c r="EN592"/>
      <c r="EO592"/>
      <c r="EP592"/>
      <c r="EQ592"/>
      <c r="ER592"/>
      <c r="ES592"/>
      <c r="ET592"/>
      <c r="EU592"/>
      <c r="EV592"/>
      <c r="EW592"/>
      <c r="EX592"/>
      <c r="EY592"/>
      <c r="EZ592"/>
      <c r="FA592"/>
      <c r="FB592"/>
      <c r="FC592"/>
      <c r="FD592"/>
      <c r="FE592"/>
      <c r="FF592"/>
      <c r="FG592"/>
      <c r="FH592"/>
      <c r="FI592"/>
      <c r="FJ592"/>
      <c r="FK592"/>
      <c r="FL592"/>
      <c r="FM592"/>
      <c r="FN592"/>
      <c r="FO592"/>
      <c r="FP592"/>
      <c r="FQ592"/>
      <c r="FR592"/>
      <c r="FS592"/>
      <c r="FT592"/>
      <c r="FU592"/>
      <c r="FV592"/>
      <c r="FW592"/>
      <c r="FX592"/>
      <c r="FY592"/>
      <c r="FZ592"/>
      <c r="GA592"/>
      <c r="GB592"/>
      <c r="GC592"/>
      <c r="GD592"/>
      <c r="GE592"/>
      <c r="GF592"/>
      <c r="GG592"/>
      <c r="GH592"/>
      <c r="GI592"/>
      <c r="GJ592"/>
      <c r="GK592"/>
      <c r="GL592"/>
      <c r="GM592"/>
      <c r="GN592"/>
      <c r="GO592"/>
      <c r="GP592"/>
      <c r="GQ592"/>
      <c r="GR592"/>
      <c r="GS592"/>
      <c r="GT592"/>
      <c r="GU592"/>
      <c r="GV592"/>
      <c r="GW592"/>
      <c r="GX592"/>
      <c r="GY592"/>
      <c r="GZ592"/>
      <c r="HA592"/>
      <c r="HB592"/>
      <c r="HC592"/>
      <c r="HD592"/>
      <c r="HE592"/>
      <c r="HF592"/>
      <c r="HG592"/>
    </row>
    <row r="593" spans="1:215" s="7" customFormat="1" ht="18" customHeight="1">
      <c r="A593" s="27" t="s">
        <v>1153</v>
      </c>
      <c r="B593" s="14">
        <v>8435134839455</v>
      </c>
      <c r="C593" s="19" t="s">
        <v>1164</v>
      </c>
      <c r="D593" s="16" t="s">
        <v>1368</v>
      </c>
      <c r="E593" s="16" t="s">
        <v>1368</v>
      </c>
      <c r="F593" s="16" t="s">
        <v>1364</v>
      </c>
      <c r="G593" s="21">
        <v>1</v>
      </c>
      <c r="H593" s="19" t="s">
        <v>865</v>
      </c>
      <c r="I593" s="17">
        <v>312</v>
      </c>
      <c r="J593" s="20">
        <v>1095168</v>
      </c>
      <c r="K593" s="28" t="s">
        <v>733</v>
      </c>
      <c r="L593" s="51">
        <v>3847</v>
      </c>
      <c r="M593"/>
      <c r="N593"/>
      <c r="O593"/>
      <c r="P593"/>
      <c r="Q593"/>
      <c r="R593"/>
      <c r="S593"/>
      <c r="T593"/>
      <c r="U593"/>
      <c r="V593"/>
      <c r="W593"/>
      <c r="X593"/>
      <c r="Y593"/>
      <c r="Z593"/>
      <c r="AA593"/>
      <c r="AB593"/>
      <c r="AC593"/>
      <c r="AD593"/>
      <c r="AE593"/>
      <c r="AF593"/>
      <c r="AG593"/>
      <c r="AH593"/>
      <c r="AI593"/>
      <c r="AJ593"/>
      <c r="AK593"/>
      <c r="AL593"/>
      <c r="AM593"/>
      <c r="AN593"/>
      <c r="AO593"/>
      <c r="AP593"/>
      <c r="AQ593"/>
      <c r="AR593"/>
      <c r="AS593"/>
      <c r="AT593"/>
      <c r="AU593"/>
      <c r="AV593"/>
      <c r="AW593"/>
      <c r="AX593"/>
      <c r="AY593"/>
      <c r="AZ593"/>
      <c r="BA593"/>
      <c r="BB593"/>
      <c r="BC593"/>
      <c r="BD593"/>
      <c r="BE593"/>
      <c r="BF593"/>
      <c r="BG593"/>
      <c r="BH593"/>
      <c r="BI593"/>
      <c r="BJ593"/>
      <c r="BK593"/>
      <c r="BL593"/>
      <c r="BM593"/>
      <c r="BN593"/>
      <c r="BO593"/>
      <c r="BP593"/>
      <c r="BQ593"/>
      <c r="BR593"/>
      <c r="BS593"/>
      <c r="BT593"/>
      <c r="BU593"/>
      <c r="BV593"/>
      <c r="BW593"/>
      <c r="BX593"/>
      <c r="BY593"/>
      <c r="BZ593"/>
      <c r="CA593"/>
      <c r="CB593"/>
      <c r="CC593"/>
      <c r="CD593"/>
      <c r="CE593"/>
      <c r="CF593"/>
      <c r="CG593"/>
      <c r="CH593"/>
      <c r="CI593"/>
      <c r="CJ593"/>
      <c r="CK593"/>
      <c r="CL593"/>
      <c r="CM593"/>
      <c r="CN593"/>
      <c r="CO593"/>
      <c r="CP593"/>
      <c r="CQ593"/>
      <c r="CR593"/>
      <c r="CS593"/>
      <c r="CT593"/>
      <c r="CU593"/>
      <c r="CV593"/>
      <c r="CW593"/>
      <c r="CX593"/>
      <c r="CY593"/>
      <c r="CZ593"/>
      <c r="DA593"/>
      <c r="DB593"/>
      <c r="DC593"/>
      <c r="DD593"/>
      <c r="DE593"/>
      <c r="DF593"/>
      <c r="DG593"/>
      <c r="DH593"/>
      <c r="DI593"/>
      <c r="DJ593"/>
      <c r="DK593"/>
      <c r="DL593"/>
      <c r="DM593"/>
      <c r="DN593"/>
      <c r="DO593"/>
      <c r="DP593"/>
      <c r="DQ593"/>
      <c r="DR593"/>
      <c r="DS593"/>
      <c r="DT593"/>
      <c r="DU593"/>
      <c r="DV593"/>
      <c r="DW593"/>
      <c r="DX593"/>
      <c r="DY593"/>
      <c r="DZ593"/>
      <c r="EA593"/>
      <c r="EB593"/>
      <c r="EC593"/>
      <c r="ED593"/>
      <c r="EE593"/>
      <c r="EF593"/>
      <c r="EG593"/>
      <c r="EH593"/>
      <c r="EI593"/>
      <c r="EJ593"/>
      <c r="EK593"/>
      <c r="EL593"/>
      <c r="EM593"/>
      <c r="EN593"/>
      <c r="EO593"/>
      <c r="EP593"/>
      <c r="EQ593"/>
      <c r="ER593"/>
      <c r="ES593"/>
      <c r="ET593"/>
      <c r="EU593"/>
      <c r="EV593"/>
      <c r="EW593"/>
      <c r="EX593"/>
      <c r="EY593"/>
      <c r="EZ593"/>
      <c r="FA593"/>
      <c r="FB593"/>
      <c r="FC593"/>
      <c r="FD593"/>
      <c r="FE593"/>
      <c r="FF593"/>
      <c r="FG593"/>
      <c r="FH593"/>
      <c r="FI593"/>
      <c r="FJ593"/>
      <c r="FK593"/>
      <c r="FL593"/>
      <c r="FM593"/>
      <c r="FN593"/>
      <c r="FO593"/>
      <c r="FP593"/>
      <c r="FQ593"/>
      <c r="FR593"/>
      <c r="FS593"/>
      <c r="FT593"/>
      <c r="FU593"/>
      <c r="FV593"/>
      <c r="FW593"/>
      <c r="FX593"/>
      <c r="FY593"/>
      <c r="FZ593"/>
      <c r="GA593"/>
      <c r="GB593"/>
      <c r="GC593"/>
      <c r="GD593"/>
      <c r="GE593"/>
      <c r="GF593"/>
      <c r="GG593"/>
      <c r="GH593"/>
      <c r="GI593"/>
      <c r="GJ593"/>
      <c r="GK593"/>
      <c r="GL593"/>
      <c r="GM593"/>
      <c r="GN593"/>
      <c r="GO593"/>
      <c r="GP593"/>
      <c r="GQ593"/>
      <c r="GR593"/>
      <c r="GS593"/>
      <c r="GT593"/>
      <c r="GU593"/>
      <c r="GV593"/>
      <c r="GW593"/>
      <c r="GX593"/>
      <c r="GY593"/>
      <c r="GZ593"/>
      <c r="HA593"/>
      <c r="HB593"/>
      <c r="HC593"/>
      <c r="HD593"/>
      <c r="HE593"/>
      <c r="HF593"/>
      <c r="HG593"/>
    </row>
    <row r="594" spans="1:215" s="7" customFormat="1" ht="18" customHeight="1">
      <c r="A594" s="27" t="s">
        <v>1154</v>
      </c>
      <c r="B594" s="14">
        <v>8435134839462</v>
      </c>
      <c r="C594" s="19" t="s">
        <v>1165</v>
      </c>
      <c r="D594" s="16" t="s">
        <v>1368</v>
      </c>
      <c r="E594" s="16" t="s">
        <v>1368</v>
      </c>
      <c r="F594" s="16" t="s">
        <v>1364</v>
      </c>
      <c r="G594" s="21">
        <v>1</v>
      </c>
      <c r="H594" s="19" t="s">
        <v>865</v>
      </c>
      <c r="I594" s="17">
        <v>347</v>
      </c>
      <c r="J594" s="20">
        <v>1201152</v>
      </c>
      <c r="K594" s="28" t="s">
        <v>734</v>
      </c>
      <c r="L594" s="51">
        <v>4248</v>
      </c>
      <c r="M594"/>
      <c r="N594"/>
      <c r="O594"/>
      <c r="P594"/>
      <c r="Q594"/>
      <c r="R594"/>
      <c r="S594"/>
      <c r="T594"/>
      <c r="U594"/>
      <c r="V594"/>
      <c r="W594"/>
      <c r="X594"/>
      <c r="Y594"/>
      <c r="Z594"/>
      <c r="AA594"/>
      <c r="AB594"/>
      <c r="AC594"/>
      <c r="AD594"/>
      <c r="AE594"/>
      <c r="AF594"/>
      <c r="AG594"/>
      <c r="AH594"/>
      <c r="AI594"/>
      <c r="AJ594"/>
      <c r="AK594"/>
      <c r="AL594"/>
      <c r="AM594"/>
      <c r="AN594"/>
      <c r="AO594"/>
      <c r="AP594"/>
      <c r="AQ594"/>
      <c r="AR594"/>
      <c r="AS594"/>
      <c r="AT594"/>
      <c r="AU594"/>
      <c r="AV594"/>
      <c r="AW594"/>
      <c r="AX594"/>
      <c r="AY594"/>
      <c r="AZ594"/>
      <c r="BA594"/>
      <c r="BB594"/>
      <c r="BC594"/>
      <c r="BD594"/>
      <c r="BE594"/>
      <c r="BF594"/>
      <c r="BG594"/>
      <c r="BH594"/>
      <c r="BI594"/>
      <c r="BJ594"/>
      <c r="BK594"/>
      <c r="BL594"/>
      <c r="BM594"/>
      <c r="BN594"/>
      <c r="BO594"/>
      <c r="BP594"/>
      <c r="BQ594"/>
      <c r="BR594"/>
      <c r="BS594"/>
      <c r="BT594"/>
      <c r="BU594"/>
      <c r="BV594"/>
      <c r="BW594"/>
      <c r="BX594"/>
      <c r="BY594"/>
      <c r="BZ594"/>
      <c r="CA594"/>
      <c r="CB594"/>
      <c r="CC594"/>
      <c r="CD594"/>
      <c r="CE594"/>
      <c r="CF594"/>
      <c r="CG594"/>
      <c r="CH594"/>
      <c r="CI594"/>
      <c r="CJ594"/>
      <c r="CK594"/>
      <c r="CL594"/>
      <c r="CM594"/>
      <c r="CN594"/>
      <c r="CO594"/>
      <c r="CP594"/>
      <c r="CQ594"/>
      <c r="CR594"/>
      <c r="CS594"/>
      <c r="CT594"/>
      <c r="CU594"/>
      <c r="CV594"/>
      <c r="CW594"/>
      <c r="CX594"/>
      <c r="CY594"/>
      <c r="CZ594"/>
      <c r="DA594"/>
      <c r="DB594"/>
      <c r="DC594"/>
      <c r="DD594"/>
      <c r="DE594"/>
      <c r="DF594"/>
      <c r="DG594"/>
      <c r="DH594"/>
      <c r="DI594"/>
      <c r="DJ594"/>
      <c r="DK594"/>
      <c r="DL594"/>
      <c r="DM594"/>
      <c r="DN594"/>
      <c r="DO594"/>
      <c r="DP594"/>
      <c r="DQ594"/>
      <c r="DR594"/>
      <c r="DS594"/>
      <c r="DT594"/>
      <c r="DU594"/>
      <c r="DV594"/>
      <c r="DW594"/>
      <c r="DX594"/>
      <c r="DY594"/>
      <c r="DZ594"/>
      <c r="EA594"/>
      <c r="EB594"/>
      <c r="EC594"/>
      <c r="ED594"/>
      <c r="EE594"/>
      <c r="EF594"/>
      <c r="EG594"/>
      <c r="EH594"/>
      <c r="EI594"/>
      <c r="EJ594"/>
      <c r="EK594"/>
      <c r="EL594"/>
      <c r="EM594"/>
      <c r="EN594"/>
      <c r="EO594"/>
      <c r="EP594"/>
      <c r="EQ594"/>
      <c r="ER594"/>
      <c r="ES594"/>
      <c r="ET594"/>
      <c r="EU594"/>
      <c r="EV594"/>
      <c r="EW594"/>
      <c r="EX594"/>
      <c r="EY594"/>
      <c r="EZ594"/>
      <c r="FA594"/>
      <c r="FB594"/>
      <c r="FC594"/>
      <c r="FD594"/>
      <c r="FE594"/>
      <c r="FF594"/>
      <c r="FG594"/>
      <c r="FH594"/>
      <c r="FI594"/>
      <c r="FJ594"/>
      <c r="FK594"/>
      <c r="FL594"/>
      <c r="FM594"/>
      <c r="FN594"/>
      <c r="FO594"/>
      <c r="FP594"/>
      <c r="FQ594"/>
      <c r="FR594"/>
      <c r="FS594"/>
      <c r="FT594"/>
      <c r="FU594"/>
      <c r="FV594"/>
      <c r="FW594"/>
      <c r="FX594"/>
      <c r="FY594"/>
      <c r="FZ594"/>
      <c r="GA594"/>
      <c r="GB594"/>
      <c r="GC594"/>
      <c r="GD594"/>
      <c r="GE594"/>
      <c r="GF594"/>
      <c r="GG594"/>
      <c r="GH594"/>
      <c r="GI594"/>
      <c r="GJ594"/>
      <c r="GK594"/>
      <c r="GL594"/>
      <c r="GM594"/>
      <c r="GN594"/>
      <c r="GO594"/>
      <c r="GP594"/>
      <c r="GQ594"/>
      <c r="GR594"/>
      <c r="GS594"/>
      <c r="GT594"/>
      <c r="GU594"/>
      <c r="GV594"/>
      <c r="GW594"/>
      <c r="GX594"/>
      <c r="GY594"/>
      <c r="GZ594"/>
      <c r="HA594"/>
      <c r="HB594"/>
      <c r="HC594"/>
      <c r="HD594"/>
      <c r="HE594"/>
      <c r="HF594"/>
      <c r="HG594"/>
    </row>
    <row r="595" spans="1:215" s="7" customFormat="1" ht="18" customHeight="1">
      <c r="A595" s="27" t="s">
        <v>1397</v>
      </c>
      <c r="B595" s="14">
        <v>8435134839479</v>
      </c>
      <c r="C595" s="19" t="s">
        <v>231</v>
      </c>
      <c r="D595" s="16" t="s">
        <v>1368</v>
      </c>
      <c r="E595" s="16" t="s">
        <v>1368</v>
      </c>
      <c r="F595" s="16" t="s">
        <v>1364</v>
      </c>
      <c r="G595" s="21">
        <v>1</v>
      </c>
      <c r="H595" s="19" t="s">
        <v>865</v>
      </c>
      <c r="I595" s="17">
        <v>260</v>
      </c>
      <c r="J595" s="20">
        <v>965632</v>
      </c>
      <c r="K595" s="28" t="s">
        <v>732</v>
      </c>
      <c r="L595" s="51">
        <v>3811</v>
      </c>
      <c r="M595"/>
      <c r="N595"/>
      <c r="O595"/>
      <c r="P595"/>
      <c r="Q595"/>
      <c r="R595"/>
      <c r="S595"/>
      <c r="T595"/>
      <c r="U595"/>
      <c r="V595"/>
      <c r="W595"/>
      <c r="X595"/>
      <c r="Y595"/>
      <c r="Z595"/>
      <c r="AA595"/>
      <c r="AB595"/>
      <c r="AC595"/>
      <c r="AD595"/>
      <c r="AE595"/>
      <c r="AF595"/>
      <c r="AG595"/>
      <c r="AH595"/>
      <c r="AI595"/>
      <c r="AJ595"/>
      <c r="AK595"/>
      <c r="AL595"/>
      <c r="AM595"/>
      <c r="AN595"/>
      <c r="AO595"/>
      <c r="AP595"/>
      <c r="AQ595"/>
      <c r="AR595"/>
      <c r="AS595"/>
      <c r="AT595"/>
      <c r="AU595"/>
      <c r="AV595"/>
      <c r="AW595"/>
      <c r="AX595"/>
      <c r="AY595"/>
      <c r="AZ595"/>
      <c r="BA595"/>
      <c r="BB595"/>
      <c r="BC595"/>
      <c r="BD595"/>
      <c r="BE595"/>
      <c r="BF595"/>
      <c r="BG595"/>
      <c r="BH595"/>
      <c r="BI595"/>
      <c r="BJ595"/>
      <c r="BK595"/>
      <c r="BL595"/>
      <c r="BM595"/>
      <c r="BN595"/>
      <c r="BO595"/>
      <c r="BP595"/>
      <c r="BQ595"/>
      <c r="BR595"/>
      <c r="BS595"/>
      <c r="BT595"/>
      <c r="BU595"/>
      <c r="BV595"/>
      <c r="BW595"/>
      <c r="BX595"/>
      <c r="BY595"/>
      <c r="BZ595"/>
      <c r="CA595"/>
      <c r="CB595"/>
      <c r="CC595"/>
      <c r="CD595"/>
      <c r="CE595"/>
      <c r="CF595"/>
      <c r="CG595"/>
      <c r="CH595"/>
      <c r="CI595"/>
      <c r="CJ595"/>
      <c r="CK595"/>
      <c r="CL595"/>
      <c r="CM595"/>
      <c r="CN595"/>
      <c r="CO595"/>
      <c r="CP595"/>
      <c r="CQ595"/>
      <c r="CR595"/>
      <c r="CS595"/>
      <c r="CT595"/>
      <c r="CU595"/>
      <c r="CV595"/>
      <c r="CW595"/>
      <c r="CX595"/>
      <c r="CY595"/>
      <c r="CZ595"/>
      <c r="DA595"/>
      <c r="DB595"/>
      <c r="DC595"/>
      <c r="DD595"/>
      <c r="DE595"/>
      <c r="DF595"/>
      <c r="DG595"/>
      <c r="DH595"/>
      <c r="DI595"/>
      <c r="DJ595"/>
      <c r="DK595"/>
      <c r="DL595"/>
      <c r="DM595"/>
      <c r="DN595"/>
      <c r="DO595"/>
      <c r="DP595"/>
      <c r="DQ595"/>
      <c r="DR595"/>
      <c r="DS595"/>
      <c r="DT595"/>
      <c r="DU595"/>
      <c r="DV595"/>
      <c r="DW595"/>
      <c r="DX595"/>
      <c r="DY595"/>
      <c r="DZ595"/>
      <c r="EA595"/>
      <c r="EB595"/>
      <c r="EC595"/>
      <c r="ED595"/>
      <c r="EE595"/>
      <c r="EF595"/>
      <c r="EG595"/>
      <c r="EH595"/>
      <c r="EI595"/>
      <c r="EJ595"/>
      <c r="EK595"/>
      <c r="EL595"/>
      <c r="EM595"/>
      <c r="EN595"/>
      <c r="EO595"/>
      <c r="EP595"/>
      <c r="EQ595"/>
      <c r="ER595"/>
      <c r="ES595"/>
      <c r="ET595"/>
      <c r="EU595"/>
      <c r="EV595"/>
      <c r="EW595"/>
      <c r="EX595"/>
      <c r="EY595"/>
      <c r="EZ595"/>
      <c r="FA595"/>
      <c r="FB595"/>
      <c r="FC595"/>
      <c r="FD595"/>
      <c r="FE595"/>
      <c r="FF595"/>
      <c r="FG595"/>
      <c r="FH595"/>
      <c r="FI595"/>
      <c r="FJ595"/>
      <c r="FK595"/>
      <c r="FL595"/>
      <c r="FM595"/>
      <c r="FN595"/>
      <c r="FO595"/>
      <c r="FP595"/>
      <c r="FQ595"/>
      <c r="FR595"/>
      <c r="FS595"/>
      <c r="FT595"/>
      <c r="FU595"/>
      <c r="FV595"/>
      <c r="FW595"/>
      <c r="FX595"/>
      <c r="FY595"/>
      <c r="FZ595"/>
      <c r="GA595"/>
      <c r="GB595"/>
      <c r="GC595"/>
      <c r="GD595"/>
      <c r="GE595"/>
      <c r="GF595"/>
      <c r="GG595"/>
      <c r="GH595"/>
      <c r="GI595"/>
      <c r="GJ595"/>
      <c r="GK595"/>
      <c r="GL595"/>
      <c r="GM595"/>
      <c r="GN595"/>
      <c r="GO595"/>
      <c r="GP595"/>
      <c r="GQ595"/>
      <c r="GR595"/>
      <c r="GS595"/>
      <c r="GT595"/>
      <c r="GU595"/>
      <c r="GV595"/>
      <c r="GW595"/>
      <c r="GX595"/>
      <c r="GY595"/>
      <c r="GZ595"/>
      <c r="HA595"/>
      <c r="HB595"/>
      <c r="HC595"/>
      <c r="HD595"/>
      <c r="HE595"/>
      <c r="HF595"/>
      <c r="HG595"/>
    </row>
    <row r="596" spans="1:215" s="7" customFormat="1" ht="18" customHeight="1">
      <c r="A596" s="27" t="s">
        <v>1155</v>
      </c>
      <c r="B596" s="14">
        <v>8435134839486</v>
      </c>
      <c r="C596" s="19" t="s">
        <v>232</v>
      </c>
      <c r="D596" s="16" t="s">
        <v>1368</v>
      </c>
      <c r="E596" s="16" t="s">
        <v>1368</v>
      </c>
      <c r="F596" s="16" t="s">
        <v>1364</v>
      </c>
      <c r="G596" s="21">
        <v>1</v>
      </c>
      <c r="H596" s="19" t="s">
        <v>865</v>
      </c>
      <c r="I596" s="17">
        <v>306</v>
      </c>
      <c r="J596" s="20">
        <v>1095168</v>
      </c>
      <c r="K596" s="28" t="s">
        <v>733</v>
      </c>
      <c r="L596" s="51">
        <v>3986</v>
      </c>
      <c r="M596"/>
      <c r="N596"/>
      <c r="O596"/>
      <c r="P596"/>
      <c r="Q596"/>
      <c r="R596"/>
      <c r="S596"/>
      <c r="T596"/>
      <c r="U596"/>
      <c r="V596"/>
      <c r="W596"/>
      <c r="X596"/>
      <c r="Y596"/>
      <c r="Z596"/>
      <c r="AA596"/>
      <c r="AB596"/>
      <c r="AC596"/>
      <c r="AD596"/>
      <c r="AE596"/>
      <c r="AF596"/>
      <c r="AG596"/>
      <c r="AH596"/>
      <c r="AI596"/>
      <c r="AJ596"/>
      <c r="AK596"/>
      <c r="AL596"/>
      <c r="AM596"/>
      <c r="AN596"/>
      <c r="AO596"/>
      <c r="AP596"/>
      <c r="AQ596"/>
      <c r="AR596"/>
      <c r="AS596"/>
      <c r="AT596"/>
      <c r="AU596"/>
      <c r="AV596"/>
      <c r="AW596"/>
      <c r="AX596"/>
      <c r="AY596"/>
      <c r="AZ596"/>
      <c r="BA596"/>
      <c r="BB596"/>
      <c r="BC596"/>
      <c r="BD596"/>
      <c r="BE596"/>
      <c r="BF596"/>
      <c r="BG596"/>
      <c r="BH596"/>
      <c r="BI596"/>
      <c r="BJ596"/>
      <c r="BK596"/>
      <c r="BL596"/>
      <c r="BM596"/>
      <c r="BN596"/>
      <c r="BO596"/>
      <c r="BP596"/>
      <c r="BQ596"/>
      <c r="BR596"/>
      <c r="BS596"/>
      <c r="BT596"/>
      <c r="BU596"/>
      <c r="BV596"/>
      <c r="BW596"/>
      <c r="BX596"/>
      <c r="BY596"/>
      <c r="BZ596"/>
      <c r="CA596"/>
      <c r="CB596"/>
      <c r="CC596"/>
      <c r="CD596"/>
      <c r="CE596"/>
      <c r="CF596"/>
      <c r="CG596"/>
      <c r="CH596"/>
      <c r="CI596"/>
      <c r="CJ596"/>
      <c r="CK596"/>
      <c r="CL596"/>
      <c r="CM596"/>
      <c r="CN596"/>
      <c r="CO596"/>
      <c r="CP596"/>
      <c r="CQ596"/>
      <c r="CR596"/>
      <c r="CS596"/>
      <c r="CT596"/>
      <c r="CU596"/>
      <c r="CV596"/>
      <c r="CW596"/>
      <c r="CX596"/>
      <c r="CY596"/>
      <c r="CZ596"/>
      <c r="DA596"/>
      <c r="DB596"/>
      <c r="DC596"/>
      <c r="DD596"/>
      <c r="DE596"/>
      <c r="DF596"/>
      <c r="DG596"/>
      <c r="DH596"/>
      <c r="DI596"/>
      <c r="DJ596"/>
      <c r="DK596"/>
      <c r="DL596"/>
      <c r="DM596"/>
      <c r="DN596"/>
      <c r="DO596"/>
      <c r="DP596"/>
      <c r="DQ596"/>
      <c r="DR596"/>
      <c r="DS596"/>
      <c r="DT596"/>
      <c r="DU596"/>
      <c r="DV596"/>
      <c r="DW596"/>
      <c r="DX596"/>
      <c r="DY596"/>
      <c r="DZ596"/>
      <c r="EA596"/>
      <c r="EB596"/>
      <c r="EC596"/>
      <c r="ED596"/>
      <c r="EE596"/>
      <c r="EF596"/>
      <c r="EG596"/>
      <c r="EH596"/>
      <c r="EI596"/>
      <c r="EJ596"/>
      <c r="EK596"/>
      <c r="EL596"/>
      <c r="EM596"/>
      <c r="EN596"/>
      <c r="EO596"/>
      <c r="EP596"/>
      <c r="EQ596"/>
      <c r="ER596"/>
      <c r="ES596"/>
      <c r="ET596"/>
      <c r="EU596"/>
      <c r="EV596"/>
      <c r="EW596"/>
      <c r="EX596"/>
      <c r="EY596"/>
      <c r="EZ596"/>
      <c r="FA596"/>
      <c r="FB596"/>
      <c r="FC596"/>
      <c r="FD596"/>
      <c r="FE596"/>
      <c r="FF596"/>
      <c r="FG596"/>
      <c r="FH596"/>
      <c r="FI596"/>
      <c r="FJ596"/>
      <c r="FK596"/>
      <c r="FL596"/>
      <c r="FM596"/>
      <c r="FN596"/>
      <c r="FO596"/>
      <c r="FP596"/>
      <c r="FQ596"/>
      <c r="FR596"/>
      <c r="FS596"/>
      <c r="FT596"/>
      <c r="FU596"/>
      <c r="FV596"/>
      <c r="FW596"/>
      <c r="FX596"/>
      <c r="FY596"/>
      <c r="FZ596"/>
      <c r="GA596"/>
      <c r="GB596"/>
      <c r="GC596"/>
      <c r="GD596"/>
      <c r="GE596"/>
      <c r="GF596"/>
      <c r="GG596"/>
      <c r="GH596"/>
      <c r="GI596"/>
      <c r="GJ596"/>
      <c r="GK596"/>
      <c r="GL596"/>
      <c r="GM596"/>
      <c r="GN596"/>
      <c r="GO596"/>
      <c r="GP596"/>
      <c r="GQ596"/>
      <c r="GR596"/>
      <c r="GS596"/>
      <c r="GT596"/>
      <c r="GU596"/>
      <c r="GV596"/>
      <c r="GW596"/>
      <c r="GX596"/>
      <c r="GY596"/>
      <c r="GZ596"/>
      <c r="HA596"/>
      <c r="HB596"/>
      <c r="HC596"/>
      <c r="HD596"/>
      <c r="HE596"/>
      <c r="HF596"/>
      <c r="HG596"/>
    </row>
    <row r="597" spans="1:215" s="7" customFormat="1" ht="18" customHeight="1">
      <c r="A597" s="27" t="s">
        <v>1156</v>
      </c>
      <c r="B597" s="14">
        <v>8435134839493</v>
      </c>
      <c r="C597" s="19" t="s">
        <v>233</v>
      </c>
      <c r="D597" s="16" t="s">
        <v>1368</v>
      </c>
      <c r="E597" s="16" t="s">
        <v>1368</v>
      </c>
      <c r="F597" s="16" t="s">
        <v>1364</v>
      </c>
      <c r="G597" s="21">
        <v>1</v>
      </c>
      <c r="H597" s="19" t="s">
        <v>865</v>
      </c>
      <c r="I597" s="17">
        <v>340</v>
      </c>
      <c r="J597" s="20">
        <v>1201152</v>
      </c>
      <c r="K597" s="28" t="s">
        <v>734</v>
      </c>
      <c r="L597" s="51">
        <v>4382</v>
      </c>
      <c r="M597"/>
      <c r="N597"/>
      <c r="O597"/>
      <c r="P597"/>
      <c r="Q597"/>
      <c r="R597"/>
      <c r="S597"/>
      <c r="T597"/>
      <c r="U597"/>
      <c r="V597"/>
      <c r="W597"/>
      <c r="X597"/>
      <c r="Y597"/>
      <c r="Z597"/>
      <c r="AA597"/>
      <c r="AB597"/>
      <c r="AC597"/>
      <c r="AD597"/>
      <c r="AE597"/>
      <c r="AF597"/>
      <c r="AG597"/>
      <c r="AH597"/>
      <c r="AI597"/>
      <c r="AJ597"/>
      <c r="AK597"/>
      <c r="AL597"/>
      <c r="AM597"/>
      <c r="AN597"/>
      <c r="AO597"/>
      <c r="AP597"/>
      <c r="AQ597"/>
      <c r="AR597"/>
      <c r="AS597"/>
      <c r="AT597"/>
      <c r="AU597"/>
      <c r="AV597"/>
      <c r="AW597"/>
      <c r="AX597"/>
      <c r="AY597"/>
      <c r="AZ597"/>
      <c r="BA597"/>
      <c r="BB597"/>
      <c r="BC597"/>
      <c r="BD597"/>
      <c r="BE597"/>
      <c r="BF597"/>
      <c r="BG597"/>
      <c r="BH597"/>
      <c r="BI597"/>
      <c r="BJ597"/>
      <c r="BK597"/>
      <c r="BL597"/>
      <c r="BM597"/>
      <c r="BN597"/>
      <c r="BO597"/>
      <c r="BP597"/>
      <c r="BQ597"/>
      <c r="BR597"/>
      <c r="BS597"/>
      <c r="BT597"/>
      <c r="BU597"/>
      <c r="BV597"/>
      <c r="BW597"/>
      <c r="BX597"/>
      <c r="BY597"/>
      <c r="BZ597"/>
      <c r="CA597"/>
      <c r="CB597"/>
      <c r="CC597"/>
      <c r="CD597"/>
      <c r="CE597"/>
      <c r="CF597"/>
      <c r="CG597"/>
      <c r="CH597"/>
      <c r="CI597"/>
      <c r="CJ597"/>
      <c r="CK597"/>
      <c r="CL597"/>
      <c r="CM597"/>
      <c r="CN597"/>
      <c r="CO597"/>
      <c r="CP597"/>
      <c r="CQ597"/>
      <c r="CR597"/>
      <c r="CS597"/>
      <c r="CT597"/>
      <c r="CU597"/>
      <c r="CV597"/>
      <c r="CW597"/>
      <c r="CX597"/>
      <c r="CY597"/>
      <c r="CZ597"/>
      <c r="DA597"/>
      <c r="DB597"/>
      <c r="DC597"/>
      <c r="DD597"/>
      <c r="DE597"/>
      <c r="DF597"/>
      <c r="DG597"/>
      <c r="DH597"/>
      <c r="DI597"/>
      <c r="DJ597"/>
      <c r="DK597"/>
      <c r="DL597"/>
      <c r="DM597"/>
      <c r="DN597"/>
      <c r="DO597"/>
      <c r="DP597"/>
      <c r="DQ597"/>
      <c r="DR597"/>
      <c r="DS597"/>
      <c r="DT597"/>
      <c r="DU597"/>
      <c r="DV597"/>
      <c r="DW597"/>
      <c r="DX597"/>
      <c r="DY597"/>
      <c r="DZ597"/>
      <c r="EA597"/>
      <c r="EB597"/>
      <c r="EC597"/>
      <c r="ED597"/>
      <c r="EE597"/>
      <c r="EF597"/>
      <c r="EG597"/>
      <c r="EH597"/>
      <c r="EI597"/>
      <c r="EJ597"/>
      <c r="EK597"/>
      <c r="EL597"/>
      <c r="EM597"/>
      <c r="EN597"/>
      <c r="EO597"/>
      <c r="EP597"/>
      <c r="EQ597"/>
      <c r="ER597"/>
      <c r="ES597"/>
      <c r="ET597"/>
      <c r="EU597"/>
      <c r="EV597"/>
      <c r="EW597"/>
      <c r="EX597"/>
      <c r="EY597"/>
      <c r="EZ597"/>
      <c r="FA597"/>
      <c r="FB597"/>
      <c r="FC597"/>
      <c r="FD597"/>
      <c r="FE597"/>
      <c r="FF597"/>
      <c r="FG597"/>
      <c r="FH597"/>
      <c r="FI597"/>
      <c r="FJ597"/>
      <c r="FK597"/>
      <c r="FL597"/>
      <c r="FM597"/>
      <c r="FN597"/>
      <c r="FO597"/>
      <c r="FP597"/>
      <c r="FQ597"/>
      <c r="FR597"/>
      <c r="FS597"/>
      <c r="FT597"/>
      <c r="FU597"/>
      <c r="FV597"/>
      <c r="FW597"/>
      <c r="FX597"/>
      <c r="FY597"/>
      <c r="FZ597"/>
      <c r="GA597"/>
      <c r="GB597"/>
      <c r="GC597"/>
      <c r="GD597"/>
      <c r="GE597"/>
      <c r="GF597"/>
      <c r="GG597"/>
      <c r="GH597"/>
      <c r="GI597"/>
      <c r="GJ597"/>
      <c r="GK597"/>
      <c r="GL597"/>
      <c r="GM597"/>
      <c r="GN597"/>
      <c r="GO597"/>
      <c r="GP597"/>
      <c r="GQ597"/>
      <c r="GR597"/>
      <c r="GS597"/>
      <c r="GT597"/>
      <c r="GU597"/>
      <c r="GV597"/>
      <c r="GW597"/>
      <c r="GX597"/>
      <c r="GY597"/>
      <c r="GZ597"/>
      <c r="HA597"/>
      <c r="HB597"/>
      <c r="HC597"/>
      <c r="HD597"/>
      <c r="HE597"/>
      <c r="HF597"/>
      <c r="HG597"/>
    </row>
    <row r="598" spans="1:215" s="7" customFormat="1" ht="18" customHeight="1">
      <c r="A598" s="27" t="s">
        <v>1157</v>
      </c>
      <c r="B598" s="14">
        <v>8435134839509</v>
      </c>
      <c r="C598" s="19" t="s">
        <v>234</v>
      </c>
      <c r="D598" s="16" t="s">
        <v>1368</v>
      </c>
      <c r="E598" s="16" t="s">
        <v>1368</v>
      </c>
      <c r="F598" s="16" t="s">
        <v>1364</v>
      </c>
      <c r="G598" s="21">
        <v>1</v>
      </c>
      <c r="H598" s="19" t="s">
        <v>865</v>
      </c>
      <c r="I598" s="17">
        <v>275</v>
      </c>
      <c r="J598" s="20">
        <v>965632</v>
      </c>
      <c r="K598" s="28" t="s">
        <v>732</v>
      </c>
      <c r="L598" s="51">
        <v>3991</v>
      </c>
      <c r="M598"/>
      <c r="N598"/>
      <c r="O598"/>
      <c r="P598"/>
      <c r="Q598"/>
      <c r="R598"/>
      <c r="S598"/>
      <c r="T598"/>
      <c r="U598"/>
      <c r="V598"/>
      <c r="W598"/>
      <c r="X598"/>
      <c r="Y598"/>
      <c r="Z598"/>
      <c r="AA598"/>
      <c r="AB598"/>
      <c r="AC598"/>
      <c r="AD598"/>
      <c r="AE598"/>
      <c r="AF598"/>
      <c r="AG598"/>
      <c r="AH598"/>
      <c r="AI598"/>
      <c r="AJ598"/>
      <c r="AK598"/>
      <c r="AL598"/>
      <c r="AM598"/>
      <c r="AN598"/>
      <c r="AO598"/>
      <c r="AP598"/>
      <c r="AQ598"/>
      <c r="AR598"/>
      <c r="AS598"/>
      <c r="AT598"/>
      <c r="AU598"/>
      <c r="AV598"/>
      <c r="AW598"/>
      <c r="AX598"/>
      <c r="AY598"/>
      <c r="AZ598"/>
      <c r="BA598"/>
      <c r="BB598"/>
      <c r="BC598"/>
      <c r="BD598"/>
      <c r="BE598"/>
      <c r="BF598"/>
      <c r="BG598"/>
      <c r="BH598"/>
      <c r="BI598"/>
      <c r="BJ598"/>
      <c r="BK598"/>
      <c r="BL598"/>
      <c r="BM598"/>
      <c r="BN598"/>
      <c r="BO598"/>
      <c r="BP598"/>
      <c r="BQ598"/>
      <c r="BR598"/>
      <c r="BS598"/>
      <c r="BT598"/>
      <c r="BU598"/>
      <c r="BV598"/>
      <c r="BW598"/>
      <c r="BX598"/>
      <c r="BY598"/>
      <c r="BZ598"/>
      <c r="CA598"/>
      <c r="CB598"/>
      <c r="CC598"/>
      <c r="CD598"/>
      <c r="CE598"/>
      <c r="CF598"/>
      <c r="CG598"/>
      <c r="CH598"/>
      <c r="CI598"/>
      <c r="CJ598"/>
      <c r="CK598"/>
      <c r="CL598"/>
      <c r="CM598"/>
      <c r="CN598"/>
      <c r="CO598"/>
      <c r="CP598"/>
      <c r="CQ598"/>
      <c r="CR598"/>
      <c r="CS598"/>
      <c r="CT598"/>
      <c r="CU598"/>
      <c r="CV598"/>
      <c r="CW598"/>
      <c r="CX598"/>
      <c r="CY598"/>
      <c r="CZ598"/>
      <c r="DA598"/>
      <c r="DB598"/>
      <c r="DC598"/>
      <c r="DD598"/>
      <c r="DE598"/>
      <c r="DF598"/>
      <c r="DG598"/>
      <c r="DH598"/>
      <c r="DI598"/>
      <c r="DJ598"/>
      <c r="DK598"/>
      <c r="DL598"/>
      <c r="DM598"/>
      <c r="DN598"/>
      <c r="DO598"/>
      <c r="DP598"/>
      <c r="DQ598"/>
      <c r="DR598"/>
      <c r="DS598"/>
      <c r="DT598"/>
      <c r="DU598"/>
      <c r="DV598"/>
      <c r="DW598"/>
      <c r="DX598"/>
      <c r="DY598"/>
      <c r="DZ598"/>
      <c r="EA598"/>
      <c r="EB598"/>
      <c r="EC598"/>
      <c r="ED598"/>
      <c r="EE598"/>
      <c r="EF598"/>
      <c r="EG598"/>
      <c r="EH598"/>
      <c r="EI598"/>
      <c r="EJ598"/>
      <c r="EK598"/>
      <c r="EL598"/>
      <c r="EM598"/>
      <c r="EN598"/>
      <c r="EO598"/>
      <c r="EP598"/>
      <c r="EQ598"/>
      <c r="ER598"/>
      <c r="ES598"/>
      <c r="ET598"/>
      <c r="EU598"/>
      <c r="EV598"/>
      <c r="EW598"/>
      <c r="EX598"/>
      <c r="EY598"/>
      <c r="EZ598"/>
      <c r="FA598"/>
      <c r="FB598"/>
      <c r="FC598"/>
      <c r="FD598"/>
      <c r="FE598"/>
      <c r="FF598"/>
      <c r="FG598"/>
      <c r="FH598"/>
      <c r="FI598"/>
      <c r="FJ598"/>
      <c r="FK598"/>
      <c r="FL598"/>
      <c r="FM598"/>
      <c r="FN598"/>
      <c r="FO598"/>
      <c r="FP598"/>
      <c r="FQ598"/>
      <c r="FR598"/>
      <c r="FS598"/>
      <c r="FT598"/>
      <c r="FU598"/>
      <c r="FV598"/>
      <c r="FW598"/>
      <c r="FX598"/>
      <c r="FY598"/>
      <c r="FZ598"/>
      <c r="GA598"/>
      <c r="GB598"/>
      <c r="GC598"/>
      <c r="GD598"/>
      <c r="GE598"/>
      <c r="GF598"/>
      <c r="GG598"/>
      <c r="GH598"/>
      <c r="GI598"/>
      <c r="GJ598"/>
      <c r="GK598"/>
      <c r="GL598"/>
      <c r="GM598"/>
      <c r="GN598"/>
      <c r="GO598"/>
      <c r="GP598"/>
      <c r="GQ598"/>
      <c r="GR598"/>
      <c r="GS598"/>
      <c r="GT598"/>
      <c r="GU598"/>
      <c r="GV598"/>
      <c r="GW598"/>
      <c r="GX598"/>
      <c r="GY598"/>
      <c r="GZ598"/>
      <c r="HA598"/>
      <c r="HB598"/>
      <c r="HC598"/>
      <c r="HD598"/>
      <c r="HE598"/>
      <c r="HF598"/>
      <c r="HG598"/>
    </row>
    <row r="599" spans="1:215" s="7" customFormat="1" ht="18" customHeight="1">
      <c r="A599" s="27" t="s">
        <v>1158</v>
      </c>
      <c r="B599" s="14">
        <v>8435134839516</v>
      </c>
      <c r="C599" s="19" t="s">
        <v>235</v>
      </c>
      <c r="D599" s="16" t="s">
        <v>1368</v>
      </c>
      <c r="E599" s="16" t="s">
        <v>1368</v>
      </c>
      <c r="F599" s="16" t="s">
        <v>1364</v>
      </c>
      <c r="G599" s="21">
        <v>1</v>
      </c>
      <c r="H599" s="19" t="s">
        <v>865</v>
      </c>
      <c r="I599" s="17">
        <v>314</v>
      </c>
      <c r="J599" s="20">
        <v>1095168</v>
      </c>
      <c r="K599" s="28" t="s">
        <v>733</v>
      </c>
      <c r="L599" s="51">
        <v>4168</v>
      </c>
      <c r="M599"/>
      <c r="N599"/>
      <c r="O599"/>
      <c r="P599"/>
      <c r="Q599"/>
      <c r="R599"/>
      <c r="S599"/>
      <c r="T599"/>
      <c r="U599"/>
      <c r="V599"/>
      <c r="W599"/>
      <c r="X599"/>
      <c r="Y599"/>
      <c r="Z599"/>
      <c r="AA599"/>
      <c r="AB599"/>
      <c r="AC599"/>
      <c r="AD599"/>
      <c r="AE599"/>
      <c r="AF599"/>
      <c r="AG599"/>
      <c r="AH599"/>
      <c r="AI599"/>
      <c r="AJ599"/>
      <c r="AK599"/>
      <c r="AL599"/>
      <c r="AM599"/>
      <c r="AN599"/>
      <c r="AO599"/>
      <c r="AP599"/>
      <c r="AQ599"/>
      <c r="AR599"/>
      <c r="AS599"/>
      <c r="AT599"/>
      <c r="AU599"/>
      <c r="AV599"/>
      <c r="AW599"/>
      <c r="AX599"/>
      <c r="AY599"/>
      <c r="AZ599"/>
      <c r="BA599"/>
      <c r="BB599"/>
      <c r="BC599"/>
      <c r="BD599"/>
      <c r="BE599"/>
      <c r="BF599"/>
      <c r="BG599"/>
      <c r="BH599"/>
      <c r="BI599"/>
      <c r="BJ599"/>
      <c r="BK599"/>
      <c r="BL599"/>
      <c r="BM599"/>
      <c r="BN599"/>
      <c r="BO599"/>
      <c r="BP599"/>
      <c r="BQ599"/>
      <c r="BR599"/>
      <c r="BS599"/>
      <c r="BT599"/>
      <c r="BU599"/>
      <c r="BV599"/>
      <c r="BW599"/>
      <c r="BX599"/>
      <c r="BY599"/>
      <c r="BZ599"/>
      <c r="CA599"/>
      <c r="CB599"/>
      <c r="CC599"/>
      <c r="CD599"/>
      <c r="CE599"/>
      <c r="CF599"/>
      <c r="CG599"/>
      <c r="CH599"/>
      <c r="CI599"/>
      <c r="CJ599"/>
      <c r="CK599"/>
      <c r="CL599"/>
      <c r="CM599"/>
      <c r="CN599"/>
      <c r="CO599"/>
      <c r="CP599"/>
      <c r="CQ599"/>
      <c r="CR599"/>
      <c r="CS599"/>
      <c r="CT599"/>
      <c r="CU599"/>
      <c r="CV599"/>
      <c r="CW599"/>
      <c r="CX599"/>
      <c r="CY599"/>
      <c r="CZ599"/>
      <c r="DA599"/>
      <c r="DB599"/>
      <c r="DC599"/>
      <c r="DD599"/>
      <c r="DE599"/>
      <c r="DF599"/>
      <c r="DG599"/>
      <c r="DH599"/>
      <c r="DI599"/>
      <c r="DJ599"/>
      <c r="DK599"/>
      <c r="DL599"/>
      <c r="DM599"/>
      <c r="DN599"/>
      <c r="DO599"/>
      <c r="DP599"/>
      <c r="DQ599"/>
      <c r="DR599"/>
      <c r="DS599"/>
      <c r="DT599"/>
      <c r="DU599"/>
      <c r="DV599"/>
      <c r="DW599"/>
      <c r="DX599"/>
      <c r="DY599"/>
      <c r="DZ599"/>
      <c r="EA599"/>
      <c r="EB599"/>
      <c r="EC599"/>
      <c r="ED599"/>
      <c r="EE599"/>
      <c r="EF599"/>
      <c r="EG599"/>
      <c r="EH599"/>
      <c r="EI599"/>
      <c r="EJ599"/>
      <c r="EK599"/>
      <c r="EL599"/>
      <c r="EM599"/>
      <c r="EN599"/>
      <c r="EO599"/>
      <c r="EP599"/>
      <c r="EQ599"/>
      <c r="ER599"/>
      <c r="ES599"/>
      <c r="ET599"/>
      <c r="EU599"/>
      <c r="EV599"/>
      <c r="EW599"/>
      <c r="EX599"/>
      <c r="EY599"/>
      <c r="EZ599"/>
      <c r="FA599"/>
      <c r="FB599"/>
      <c r="FC599"/>
      <c r="FD599"/>
      <c r="FE599"/>
      <c r="FF599"/>
      <c r="FG599"/>
      <c r="FH599"/>
      <c r="FI599"/>
      <c r="FJ599"/>
      <c r="FK599"/>
      <c r="FL599"/>
      <c r="FM599"/>
      <c r="FN599"/>
      <c r="FO599"/>
      <c r="FP599"/>
      <c r="FQ599"/>
      <c r="FR599"/>
      <c r="FS599"/>
      <c r="FT599"/>
      <c r="FU599"/>
      <c r="FV599"/>
      <c r="FW599"/>
      <c r="FX599"/>
      <c r="FY599"/>
      <c r="FZ599"/>
      <c r="GA599"/>
      <c r="GB599"/>
      <c r="GC599"/>
      <c r="GD599"/>
      <c r="GE599"/>
      <c r="GF599"/>
      <c r="GG599"/>
      <c r="GH599"/>
      <c r="GI599"/>
      <c r="GJ599"/>
      <c r="GK599"/>
      <c r="GL599"/>
      <c r="GM599"/>
      <c r="GN599"/>
      <c r="GO599"/>
      <c r="GP599"/>
      <c r="GQ599"/>
      <c r="GR599"/>
      <c r="GS599"/>
      <c r="GT599"/>
      <c r="GU599"/>
      <c r="GV599"/>
      <c r="GW599"/>
      <c r="GX599"/>
      <c r="GY599"/>
      <c r="GZ599"/>
      <c r="HA599"/>
      <c r="HB599"/>
      <c r="HC599"/>
      <c r="HD599"/>
      <c r="HE599"/>
      <c r="HF599"/>
      <c r="HG599"/>
    </row>
    <row r="600" spans="1:215" s="7" customFormat="1" ht="18" customHeight="1">
      <c r="A600" s="27" t="s">
        <v>1159</v>
      </c>
      <c r="B600" s="14">
        <v>8435134839523</v>
      </c>
      <c r="C600" s="19" t="s">
        <v>236</v>
      </c>
      <c r="D600" s="16" t="s">
        <v>1368</v>
      </c>
      <c r="E600" s="16" t="s">
        <v>1368</v>
      </c>
      <c r="F600" s="16" t="s">
        <v>1364</v>
      </c>
      <c r="G600" s="21">
        <v>1</v>
      </c>
      <c r="H600" s="19" t="s">
        <v>865</v>
      </c>
      <c r="I600" s="17">
        <v>349</v>
      </c>
      <c r="J600" s="20">
        <v>1201152</v>
      </c>
      <c r="K600" s="28" t="s">
        <v>734</v>
      </c>
      <c r="L600" s="51">
        <v>4570</v>
      </c>
      <c r="M600"/>
      <c r="N600"/>
      <c r="O600"/>
      <c r="P600"/>
      <c r="Q600"/>
      <c r="R600"/>
      <c r="S600"/>
      <c r="T600"/>
      <c r="U600"/>
      <c r="V600"/>
      <c r="W600"/>
      <c r="X600"/>
      <c r="Y600"/>
      <c r="Z600"/>
      <c r="AA600"/>
      <c r="AB600"/>
      <c r="AC600"/>
      <c r="AD600"/>
      <c r="AE600"/>
      <c r="AF600"/>
      <c r="AG600"/>
      <c r="AH600"/>
      <c r="AI600"/>
      <c r="AJ600"/>
      <c r="AK600"/>
      <c r="AL600"/>
      <c r="AM600"/>
      <c r="AN600"/>
      <c r="AO600"/>
      <c r="AP600"/>
      <c r="AQ600"/>
      <c r="AR600"/>
      <c r="AS600"/>
      <c r="AT600"/>
      <c r="AU600"/>
      <c r="AV600"/>
      <c r="AW600"/>
      <c r="AX600"/>
      <c r="AY600"/>
      <c r="AZ600"/>
      <c r="BA600"/>
      <c r="BB600"/>
      <c r="BC600"/>
      <c r="BD600"/>
      <c r="BE600"/>
      <c r="BF600"/>
      <c r="BG600"/>
      <c r="BH600"/>
      <c r="BI600"/>
      <c r="BJ600"/>
      <c r="BK600"/>
      <c r="BL600"/>
      <c r="BM600"/>
      <c r="BN600"/>
      <c r="BO600"/>
      <c r="BP600"/>
      <c r="BQ600"/>
      <c r="BR600"/>
      <c r="BS600"/>
      <c r="BT600"/>
      <c r="BU600"/>
      <c r="BV600"/>
      <c r="BW600"/>
      <c r="BX600"/>
      <c r="BY600"/>
      <c r="BZ600"/>
      <c r="CA600"/>
      <c r="CB600"/>
      <c r="CC600"/>
      <c r="CD600"/>
      <c r="CE600"/>
      <c r="CF600"/>
      <c r="CG600"/>
      <c r="CH600"/>
      <c r="CI600"/>
      <c r="CJ600"/>
      <c r="CK600"/>
      <c r="CL600"/>
      <c r="CM600"/>
      <c r="CN600"/>
      <c r="CO600"/>
      <c r="CP600"/>
      <c r="CQ600"/>
      <c r="CR600"/>
      <c r="CS600"/>
      <c r="CT600"/>
      <c r="CU600"/>
      <c r="CV600"/>
      <c r="CW600"/>
      <c r="CX600"/>
      <c r="CY600"/>
      <c r="CZ600"/>
      <c r="DA600"/>
      <c r="DB600"/>
      <c r="DC600"/>
      <c r="DD600"/>
      <c r="DE600"/>
      <c r="DF600"/>
      <c r="DG600"/>
      <c r="DH600"/>
      <c r="DI600"/>
      <c r="DJ600"/>
      <c r="DK600"/>
      <c r="DL600"/>
      <c r="DM600"/>
      <c r="DN600"/>
      <c r="DO600"/>
      <c r="DP600"/>
      <c r="DQ600"/>
      <c r="DR600"/>
      <c r="DS600"/>
      <c r="DT600"/>
      <c r="DU600"/>
      <c r="DV600"/>
      <c r="DW600"/>
      <c r="DX600"/>
      <c r="DY600"/>
      <c r="DZ600"/>
      <c r="EA600"/>
      <c r="EB600"/>
      <c r="EC600"/>
      <c r="ED600"/>
      <c r="EE600"/>
      <c r="EF600"/>
      <c r="EG600"/>
      <c r="EH600"/>
      <c r="EI600"/>
      <c r="EJ600"/>
      <c r="EK600"/>
      <c r="EL600"/>
      <c r="EM600"/>
      <c r="EN600"/>
      <c r="EO600"/>
      <c r="EP600"/>
      <c r="EQ600"/>
      <c r="ER600"/>
      <c r="ES600"/>
      <c r="ET600"/>
      <c r="EU600"/>
      <c r="EV600"/>
      <c r="EW600"/>
      <c r="EX600"/>
      <c r="EY600"/>
      <c r="EZ600"/>
      <c r="FA600"/>
      <c r="FB600"/>
      <c r="FC600"/>
      <c r="FD600"/>
      <c r="FE600"/>
      <c r="FF600"/>
      <c r="FG600"/>
      <c r="FH600"/>
      <c r="FI600"/>
      <c r="FJ600"/>
      <c r="FK600"/>
      <c r="FL600"/>
      <c r="FM600"/>
      <c r="FN600"/>
      <c r="FO600"/>
      <c r="FP600"/>
      <c r="FQ600"/>
      <c r="FR600"/>
      <c r="FS600"/>
      <c r="FT600"/>
      <c r="FU600"/>
      <c r="FV600"/>
      <c r="FW600"/>
      <c r="FX600"/>
      <c r="FY600"/>
      <c r="FZ600"/>
      <c r="GA600"/>
      <c r="GB600"/>
      <c r="GC600"/>
      <c r="GD600"/>
      <c r="GE600"/>
      <c r="GF600"/>
      <c r="GG600"/>
      <c r="GH600"/>
      <c r="GI600"/>
      <c r="GJ600"/>
      <c r="GK600"/>
      <c r="GL600"/>
      <c r="GM600"/>
      <c r="GN600"/>
      <c r="GO600"/>
      <c r="GP600"/>
      <c r="GQ600"/>
      <c r="GR600"/>
      <c r="GS600"/>
      <c r="GT600"/>
      <c r="GU600"/>
      <c r="GV600"/>
      <c r="GW600"/>
      <c r="GX600"/>
      <c r="GY600"/>
      <c r="GZ600"/>
      <c r="HA600"/>
      <c r="HB600"/>
      <c r="HC600"/>
      <c r="HD600"/>
      <c r="HE600"/>
      <c r="HF600"/>
      <c r="HG600"/>
    </row>
    <row r="601" spans="1:215" s="7" customFormat="1" ht="18" customHeight="1">
      <c r="A601" s="27" t="s">
        <v>911</v>
      </c>
      <c r="B601" s="14">
        <v>8435134840529</v>
      </c>
      <c r="C601" s="19" t="s">
        <v>927</v>
      </c>
      <c r="D601" s="16" t="s">
        <v>1368</v>
      </c>
      <c r="E601" s="16" t="s">
        <v>1365</v>
      </c>
      <c r="F601" s="16" t="s">
        <v>1364</v>
      </c>
      <c r="G601" s="21">
        <v>1</v>
      </c>
      <c r="H601" s="19" t="s">
        <v>866</v>
      </c>
      <c r="I601" s="17">
        <v>458</v>
      </c>
      <c r="J601" s="20" t="s">
        <v>285</v>
      </c>
      <c r="K601" s="28" t="s">
        <v>1291</v>
      </c>
      <c r="L601" s="51">
        <v>6419</v>
      </c>
      <c r="M601"/>
      <c r="N601"/>
      <c r="O601"/>
      <c r="P601"/>
      <c r="Q601"/>
      <c r="R601"/>
      <c r="S601"/>
      <c r="T601"/>
      <c r="U601"/>
      <c r="V601"/>
      <c r="W601"/>
      <c r="X601"/>
      <c r="Y601"/>
      <c r="Z601"/>
      <c r="AA601"/>
      <c r="AB601"/>
      <c r="AC601"/>
      <c r="AD601"/>
      <c r="AE601"/>
      <c r="AF601"/>
      <c r="AG601"/>
      <c r="AH601"/>
      <c r="AI601"/>
      <c r="AJ601"/>
      <c r="AK601"/>
      <c r="AL601"/>
      <c r="AM601"/>
      <c r="AN601"/>
      <c r="AO601"/>
      <c r="AP601"/>
      <c r="AQ601"/>
      <c r="AR601"/>
      <c r="AS601"/>
      <c r="AT601"/>
      <c r="AU601"/>
      <c r="AV601"/>
      <c r="AW601"/>
      <c r="AX601"/>
      <c r="AY601"/>
      <c r="AZ601"/>
      <c r="BA601"/>
      <c r="BB601"/>
      <c r="BC601"/>
      <c r="BD601"/>
      <c r="BE601"/>
      <c r="BF601"/>
      <c r="BG601"/>
      <c r="BH601"/>
      <c r="BI601"/>
      <c r="BJ601"/>
      <c r="BK601"/>
      <c r="BL601"/>
      <c r="BM601"/>
      <c r="BN601"/>
      <c r="BO601"/>
      <c r="BP601"/>
      <c r="BQ601"/>
      <c r="BR601"/>
      <c r="BS601"/>
      <c r="BT601"/>
      <c r="BU601"/>
      <c r="BV601"/>
      <c r="BW601"/>
      <c r="BX601"/>
      <c r="BY601"/>
      <c r="BZ601"/>
      <c r="CA601"/>
      <c r="CB601"/>
      <c r="CC601"/>
      <c r="CD601"/>
      <c r="CE601"/>
      <c r="CF601"/>
      <c r="CG601"/>
      <c r="CH601"/>
      <c r="CI601"/>
      <c r="CJ601"/>
      <c r="CK601"/>
      <c r="CL601"/>
      <c r="CM601"/>
      <c r="CN601"/>
      <c r="CO601"/>
      <c r="CP601"/>
      <c r="CQ601"/>
      <c r="CR601"/>
      <c r="CS601"/>
      <c r="CT601"/>
      <c r="CU601"/>
      <c r="CV601"/>
      <c r="CW601"/>
      <c r="CX601"/>
      <c r="CY601"/>
      <c r="CZ601"/>
      <c r="DA601"/>
      <c r="DB601"/>
      <c r="DC601"/>
      <c r="DD601"/>
      <c r="DE601"/>
      <c r="DF601"/>
      <c r="DG601"/>
      <c r="DH601"/>
      <c r="DI601"/>
      <c r="DJ601"/>
      <c r="DK601"/>
      <c r="DL601"/>
      <c r="DM601"/>
      <c r="DN601"/>
      <c r="DO601"/>
      <c r="DP601"/>
      <c r="DQ601"/>
      <c r="DR601"/>
      <c r="DS601"/>
      <c r="DT601"/>
      <c r="DU601"/>
      <c r="DV601"/>
      <c r="DW601"/>
      <c r="DX601"/>
      <c r="DY601"/>
      <c r="DZ601"/>
      <c r="EA601"/>
      <c r="EB601"/>
      <c r="EC601"/>
      <c r="ED601"/>
      <c r="EE601"/>
      <c r="EF601"/>
      <c r="EG601"/>
      <c r="EH601"/>
      <c r="EI601"/>
      <c r="EJ601"/>
      <c r="EK601"/>
      <c r="EL601"/>
      <c r="EM601"/>
      <c r="EN601"/>
      <c r="EO601"/>
      <c r="EP601"/>
      <c r="EQ601"/>
      <c r="ER601"/>
      <c r="ES601"/>
      <c r="ET601"/>
      <c r="EU601"/>
      <c r="EV601"/>
      <c r="EW601"/>
      <c r="EX601"/>
      <c r="EY601"/>
      <c r="EZ601"/>
      <c r="FA601"/>
      <c r="FB601"/>
      <c r="FC601"/>
      <c r="FD601"/>
      <c r="FE601"/>
      <c r="FF601"/>
      <c r="FG601"/>
      <c r="FH601"/>
      <c r="FI601"/>
      <c r="FJ601"/>
      <c r="FK601"/>
      <c r="FL601"/>
      <c r="FM601"/>
      <c r="FN601"/>
      <c r="FO601"/>
      <c r="FP601"/>
      <c r="FQ601"/>
      <c r="FR601"/>
      <c r="FS601"/>
      <c r="FT601"/>
      <c r="FU601"/>
      <c r="FV601"/>
      <c r="FW601"/>
      <c r="FX601"/>
      <c r="FY601"/>
      <c r="FZ601"/>
      <c r="GA601"/>
      <c r="GB601"/>
      <c r="GC601"/>
      <c r="GD601"/>
      <c r="GE601"/>
      <c r="GF601"/>
      <c r="GG601"/>
      <c r="GH601"/>
      <c r="GI601"/>
      <c r="GJ601"/>
      <c r="GK601"/>
      <c r="GL601"/>
      <c r="GM601"/>
      <c r="GN601"/>
      <c r="GO601"/>
      <c r="GP601"/>
      <c r="GQ601"/>
      <c r="GR601"/>
      <c r="GS601"/>
      <c r="GT601"/>
      <c r="GU601"/>
      <c r="GV601"/>
      <c r="GW601"/>
      <c r="GX601"/>
      <c r="GY601"/>
      <c r="GZ601"/>
      <c r="HA601"/>
      <c r="HB601"/>
      <c r="HC601"/>
      <c r="HD601"/>
      <c r="HE601"/>
      <c r="HF601"/>
      <c r="HG601"/>
    </row>
    <row r="602" spans="1:215" s="7" customFormat="1" ht="18" customHeight="1">
      <c r="A602" s="27" t="s">
        <v>912</v>
      </c>
      <c r="B602" s="14">
        <v>8435134840536</v>
      </c>
      <c r="C602" s="19" t="s">
        <v>928</v>
      </c>
      <c r="D602" s="16" t="s">
        <v>1368</v>
      </c>
      <c r="E602" s="16" t="s">
        <v>1365</v>
      </c>
      <c r="F602" s="16" t="s">
        <v>1364</v>
      </c>
      <c r="G602" s="21">
        <v>1</v>
      </c>
      <c r="H602" s="19" t="s">
        <v>866</v>
      </c>
      <c r="I602" s="17">
        <v>458</v>
      </c>
      <c r="J602" s="20" t="s">
        <v>287</v>
      </c>
      <c r="K602" s="28" t="s">
        <v>1344</v>
      </c>
      <c r="L602" s="51">
        <v>6624</v>
      </c>
      <c r="M602"/>
      <c r="N602"/>
      <c r="O602"/>
      <c r="P602"/>
      <c r="Q602"/>
      <c r="R602"/>
      <c r="S602"/>
      <c r="T602"/>
      <c r="U602"/>
      <c r="V602"/>
      <c r="W602"/>
      <c r="X602"/>
      <c r="Y602"/>
      <c r="Z602"/>
      <c r="AA602"/>
      <c r="AB602"/>
      <c r="AC602"/>
      <c r="AD602"/>
      <c r="AE602"/>
      <c r="AF602"/>
      <c r="AG602"/>
      <c r="AH602"/>
      <c r="AI602"/>
      <c r="AJ602"/>
      <c r="AK602"/>
      <c r="AL602"/>
      <c r="AM602"/>
      <c r="AN602"/>
      <c r="AO602"/>
      <c r="AP602"/>
      <c r="AQ602"/>
      <c r="AR602"/>
      <c r="AS602"/>
      <c r="AT602"/>
      <c r="AU602"/>
      <c r="AV602"/>
      <c r="AW602"/>
      <c r="AX602"/>
      <c r="AY602"/>
      <c r="AZ602"/>
      <c r="BA602"/>
      <c r="BB602"/>
      <c r="BC602"/>
      <c r="BD602"/>
      <c r="BE602"/>
      <c r="BF602"/>
      <c r="BG602"/>
      <c r="BH602"/>
      <c r="BI602"/>
      <c r="BJ602"/>
      <c r="BK602"/>
      <c r="BL602"/>
      <c r="BM602"/>
      <c r="BN602"/>
      <c r="BO602"/>
      <c r="BP602"/>
      <c r="BQ602"/>
      <c r="BR602"/>
      <c r="BS602"/>
      <c r="BT602"/>
      <c r="BU602"/>
      <c r="BV602"/>
      <c r="BW602"/>
      <c r="BX602"/>
      <c r="BY602"/>
      <c r="BZ602"/>
      <c r="CA602"/>
      <c r="CB602"/>
      <c r="CC602"/>
      <c r="CD602"/>
      <c r="CE602"/>
      <c r="CF602"/>
      <c r="CG602"/>
      <c r="CH602"/>
      <c r="CI602"/>
      <c r="CJ602"/>
      <c r="CK602"/>
      <c r="CL602"/>
      <c r="CM602"/>
      <c r="CN602"/>
      <c r="CO602"/>
      <c r="CP602"/>
      <c r="CQ602"/>
      <c r="CR602"/>
      <c r="CS602"/>
      <c r="CT602"/>
      <c r="CU602"/>
      <c r="CV602"/>
      <c r="CW602"/>
      <c r="CX602"/>
      <c r="CY602"/>
      <c r="CZ602"/>
      <c r="DA602"/>
      <c r="DB602"/>
      <c r="DC602"/>
      <c r="DD602"/>
      <c r="DE602"/>
      <c r="DF602"/>
      <c r="DG602"/>
      <c r="DH602"/>
      <c r="DI602"/>
      <c r="DJ602"/>
      <c r="DK602"/>
      <c r="DL602"/>
      <c r="DM602"/>
      <c r="DN602"/>
      <c r="DO602"/>
      <c r="DP602"/>
      <c r="DQ602"/>
      <c r="DR602"/>
      <c r="DS602"/>
      <c r="DT602"/>
      <c r="DU602"/>
      <c r="DV602"/>
      <c r="DW602"/>
      <c r="DX602"/>
      <c r="DY602"/>
      <c r="DZ602"/>
      <c r="EA602"/>
      <c r="EB602"/>
      <c r="EC602"/>
      <c r="ED602"/>
      <c r="EE602"/>
      <c r="EF602"/>
      <c r="EG602"/>
      <c r="EH602"/>
      <c r="EI602"/>
      <c r="EJ602"/>
      <c r="EK602"/>
      <c r="EL602"/>
      <c r="EM602"/>
      <c r="EN602"/>
      <c r="EO602"/>
      <c r="EP602"/>
      <c r="EQ602"/>
      <c r="ER602"/>
      <c r="ES602"/>
      <c r="ET602"/>
      <c r="EU602"/>
      <c r="EV602"/>
      <c r="EW602"/>
      <c r="EX602"/>
      <c r="EY602"/>
      <c r="EZ602"/>
      <c r="FA602"/>
      <c r="FB602"/>
      <c r="FC602"/>
      <c r="FD602"/>
      <c r="FE602"/>
      <c r="FF602"/>
      <c r="FG602"/>
      <c r="FH602"/>
      <c r="FI602"/>
      <c r="FJ602"/>
      <c r="FK602"/>
      <c r="FL602"/>
      <c r="FM602"/>
      <c r="FN602"/>
      <c r="FO602"/>
      <c r="FP602"/>
      <c r="FQ602"/>
      <c r="FR602"/>
      <c r="FS602"/>
      <c r="FT602"/>
      <c r="FU602"/>
      <c r="FV602"/>
      <c r="FW602"/>
      <c r="FX602"/>
      <c r="FY602"/>
      <c r="FZ602"/>
      <c r="GA602"/>
      <c r="GB602"/>
      <c r="GC602"/>
      <c r="GD602"/>
      <c r="GE602"/>
      <c r="GF602"/>
      <c r="GG602"/>
      <c r="GH602"/>
      <c r="GI602"/>
      <c r="GJ602"/>
      <c r="GK602"/>
      <c r="GL602"/>
      <c r="GM602"/>
      <c r="GN602"/>
      <c r="GO602"/>
      <c r="GP602"/>
      <c r="GQ602"/>
      <c r="GR602"/>
      <c r="GS602"/>
      <c r="GT602"/>
      <c r="GU602"/>
      <c r="GV602"/>
      <c r="GW602"/>
      <c r="GX602"/>
      <c r="GY602"/>
      <c r="GZ602"/>
      <c r="HA602"/>
      <c r="HB602"/>
      <c r="HC602"/>
      <c r="HD602"/>
      <c r="HE602"/>
      <c r="HF602"/>
      <c r="HG602"/>
    </row>
    <row r="603" spans="1:215" s="7" customFormat="1" ht="18" customHeight="1">
      <c r="A603" s="27" t="s">
        <v>913</v>
      </c>
      <c r="B603" s="14">
        <v>8435134840543</v>
      </c>
      <c r="C603" s="19" t="s">
        <v>929</v>
      </c>
      <c r="D603" s="16" t="s">
        <v>1368</v>
      </c>
      <c r="E603" s="16" t="s">
        <v>1366</v>
      </c>
      <c r="F603" s="16" t="s">
        <v>1364</v>
      </c>
      <c r="G603" s="21">
        <v>1</v>
      </c>
      <c r="H603" s="19" t="s">
        <v>866</v>
      </c>
      <c r="I603" s="17">
        <v>498</v>
      </c>
      <c r="J603" s="20" t="s">
        <v>285</v>
      </c>
      <c r="K603" s="28" t="s">
        <v>1291</v>
      </c>
      <c r="L603" s="51">
        <v>7080</v>
      </c>
      <c r="M603"/>
      <c r="N603"/>
      <c r="O603"/>
      <c r="P603"/>
      <c r="Q603"/>
      <c r="R603"/>
      <c r="S603"/>
      <c r="T603"/>
      <c r="U603"/>
      <c r="V603"/>
      <c r="W603"/>
      <c r="X603"/>
      <c r="Y603"/>
      <c r="Z603"/>
      <c r="AA603"/>
      <c r="AB603"/>
      <c r="AC603"/>
      <c r="AD603"/>
      <c r="AE603"/>
      <c r="AF603"/>
      <c r="AG603"/>
      <c r="AH603"/>
      <c r="AI603"/>
      <c r="AJ603"/>
      <c r="AK603"/>
      <c r="AL603"/>
      <c r="AM603"/>
      <c r="AN603"/>
      <c r="AO603"/>
      <c r="AP603"/>
      <c r="AQ603"/>
      <c r="AR603"/>
      <c r="AS603"/>
      <c r="AT603"/>
      <c r="AU603"/>
      <c r="AV603"/>
      <c r="AW603"/>
      <c r="AX603"/>
      <c r="AY603"/>
      <c r="AZ603"/>
      <c r="BA603"/>
      <c r="BB603"/>
      <c r="BC603"/>
      <c r="BD603"/>
      <c r="BE603"/>
      <c r="BF603"/>
      <c r="BG603"/>
      <c r="BH603"/>
      <c r="BI603"/>
      <c r="BJ603"/>
      <c r="BK603"/>
      <c r="BL603"/>
      <c r="BM603"/>
      <c r="BN603"/>
      <c r="BO603"/>
      <c r="BP603"/>
      <c r="BQ603"/>
      <c r="BR603"/>
      <c r="BS603"/>
      <c r="BT603"/>
      <c r="BU603"/>
      <c r="BV603"/>
      <c r="BW603"/>
      <c r="BX603"/>
      <c r="BY603"/>
      <c r="BZ603"/>
      <c r="CA603"/>
      <c r="CB603"/>
      <c r="CC603"/>
      <c r="CD603"/>
      <c r="CE603"/>
      <c r="CF603"/>
      <c r="CG603"/>
      <c r="CH603"/>
      <c r="CI603"/>
      <c r="CJ603"/>
      <c r="CK603"/>
      <c r="CL603"/>
      <c r="CM603"/>
      <c r="CN603"/>
      <c r="CO603"/>
      <c r="CP603"/>
      <c r="CQ603"/>
      <c r="CR603"/>
      <c r="CS603"/>
      <c r="CT603"/>
      <c r="CU603"/>
      <c r="CV603"/>
      <c r="CW603"/>
      <c r="CX603"/>
      <c r="CY603"/>
      <c r="CZ603"/>
      <c r="DA603"/>
      <c r="DB603"/>
      <c r="DC603"/>
      <c r="DD603"/>
      <c r="DE603"/>
      <c r="DF603"/>
      <c r="DG603"/>
      <c r="DH603"/>
      <c r="DI603"/>
      <c r="DJ603"/>
      <c r="DK603"/>
      <c r="DL603"/>
      <c r="DM603"/>
      <c r="DN603"/>
      <c r="DO603"/>
      <c r="DP603"/>
      <c r="DQ603"/>
      <c r="DR603"/>
      <c r="DS603"/>
      <c r="DT603"/>
      <c r="DU603"/>
      <c r="DV603"/>
      <c r="DW603"/>
      <c r="DX603"/>
      <c r="DY603"/>
      <c r="DZ603"/>
      <c r="EA603"/>
      <c r="EB603"/>
      <c r="EC603"/>
      <c r="ED603"/>
      <c r="EE603"/>
      <c r="EF603"/>
      <c r="EG603"/>
      <c r="EH603"/>
      <c r="EI603"/>
      <c r="EJ603"/>
      <c r="EK603"/>
      <c r="EL603"/>
      <c r="EM603"/>
      <c r="EN603"/>
      <c r="EO603"/>
      <c r="EP603"/>
      <c r="EQ603"/>
      <c r="ER603"/>
      <c r="ES603"/>
      <c r="ET603"/>
      <c r="EU603"/>
      <c r="EV603"/>
      <c r="EW603"/>
      <c r="EX603"/>
      <c r="EY603"/>
      <c r="EZ603"/>
      <c r="FA603"/>
      <c r="FB603"/>
      <c r="FC603"/>
      <c r="FD603"/>
      <c r="FE603"/>
      <c r="FF603"/>
      <c r="FG603"/>
      <c r="FH603"/>
      <c r="FI603"/>
      <c r="FJ603"/>
      <c r="FK603"/>
      <c r="FL603"/>
      <c r="FM603"/>
      <c r="FN603"/>
      <c r="FO603"/>
      <c r="FP603"/>
      <c r="FQ603"/>
      <c r="FR603"/>
      <c r="FS603"/>
      <c r="FT603"/>
      <c r="FU603"/>
      <c r="FV603"/>
      <c r="FW603"/>
      <c r="FX603"/>
      <c r="FY603"/>
      <c r="FZ603"/>
      <c r="GA603"/>
      <c r="GB603"/>
      <c r="GC603"/>
      <c r="GD603"/>
      <c r="GE603"/>
      <c r="GF603"/>
      <c r="GG603"/>
      <c r="GH603"/>
      <c r="GI603"/>
      <c r="GJ603"/>
      <c r="GK603"/>
      <c r="GL603"/>
      <c r="GM603"/>
      <c r="GN603"/>
      <c r="GO603"/>
      <c r="GP603"/>
      <c r="GQ603"/>
      <c r="GR603"/>
      <c r="GS603"/>
      <c r="GT603"/>
      <c r="GU603"/>
      <c r="GV603"/>
      <c r="GW603"/>
      <c r="GX603"/>
      <c r="GY603"/>
      <c r="GZ603"/>
      <c r="HA603"/>
      <c r="HB603"/>
      <c r="HC603"/>
      <c r="HD603"/>
      <c r="HE603"/>
      <c r="HF603"/>
      <c r="HG603"/>
    </row>
    <row r="604" spans="1:215" s="7" customFormat="1" ht="18" customHeight="1">
      <c r="A604" s="27" t="s">
        <v>914</v>
      </c>
      <c r="B604" s="14">
        <v>8435134840550</v>
      </c>
      <c r="C604" s="19" t="s">
        <v>930</v>
      </c>
      <c r="D604" s="16" t="s">
        <v>1368</v>
      </c>
      <c r="E604" s="16" t="s">
        <v>1366</v>
      </c>
      <c r="F604" s="16" t="s">
        <v>1364</v>
      </c>
      <c r="G604" s="21">
        <v>1</v>
      </c>
      <c r="H604" s="19" t="s">
        <v>866</v>
      </c>
      <c r="I604" s="17">
        <v>498</v>
      </c>
      <c r="J604" s="20" t="s">
        <v>287</v>
      </c>
      <c r="K604" s="28" t="s">
        <v>1344</v>
      </c>
      <c r="L604" s="51">
        <v>7285</v>
      </c>
      <c r="M604"/>
      <c r="N604"/>
      <c r="O604"/>
      <c r="P604"/>
      <c r="Q604"/>
      <c r="R604"/>
      <c r="S604"/>
      <c r="T604"/>
      <c r="U604"/>
      <c r="V604"/>
      <c r="W604"/>
      <c r="X604"/>
      <c r="Y604"/>
      <c r="Z604"/>
      <c r="AA604"/>
      <c r="AB604"/>
      <c r="AC604"/>
      <c r="AD604"/>
      <c r="AE604"/>
      <c r="AF604"/>
      <c r="AG604"/>
      <c r="AH604"/>
      <c r="AI604"/>
      <c r="AJ604"/>
      <c r="AK604"/>
      <c r="AL604"/>
      <c r="AM604"/>
      <c r="AN604"/>
      <c r="AO604"/>
      <c r="AP604"/>
      <c r="AQ604"/>
      <c r="AR604"/>
      <c r="AS604"/>
      <c r="AT604"/>
      <c r="AU604"/>
      <c r="AV604"/>
      <c r="AW604"/>
      <c r="AX604"/>
      <c r="AY604"/>
      <c r="AZ604"/>
      <c r="BA604"/>
      <c r="BB604"/>
      <c r="BC604"/>
      <c r="BD604"/>
      <c r="BE604"/>
      <c r="BF604"/>
      <c r="BG604"/>
      <c r="BH604"/>
      <c r="BI604"/>
      <c r="BJ604"/>
      <c r="BK604"/>
      <c r="BL604"/>
      <c r="BM604"/>
      <c r="BN604"/>
      <c r="BO604"/>
      <c r="BP604"/>
      <c r="BQ604"/>
      <c r="BR604"/>
      <c r="BS604"/>
      <c r="BT604"/>
      <c r="BU604"/>
      <c r="BV604"/>
      <c r="BW604"/>
      <c r="BX604"/>
      <c r="BY604"/>
      <c r="BZ604"/>
      <c r="CA604"/>
      <c r="CB604"/>
      <c r="CC604"/>
      <c r="CD604"/>
      <c r="CE604"/>
      <c r="CF604"/>
      <c r="CG604"/>
      <c r="CH604"/>
      <c r="CI604"/>
      <c r="CJ604"/>
      <c r="CK604"/>
      <c r="CL604"/>
      <c r="CM604"/>
      <c r="CN604"/>
      <c r="CO604"/>
      <c r="CP604"/>
      <c r="CQ604"/>
      <c r="CR604"/>
      <c r="CS604"/>
      <c r="CT604"/>
      <c r="CU604"/>
      <c r="CV604"/>
      <c r="CW604"/>
      <c r="CX604"/>
      <c r="CY604"/>
      <c r="CZ604"/>
      <c r="DA604"/>
      <c r="DB604"/>
      <c r="DC604"/>
      <c r="DD604"/>
      <c r="DE604"/>
      <c r="DF604"/>
      <c r="DG604"/>
      <c r="DH604"/>
      <c r="DI604"/>
      <c r="DJ604"/>
      <c r="DK604"/>
      <c r="DL604"/>
      <c r="DM604"/>
      <c r="DN604"/>
      <c r="DO604"/>
      <c r="DP604"/>
      <c r="DQ604"/>
      <c r="DR604"/>
      <c r="DS604"/>
      <c r="DT604"/>
      <c r="DU604"/>
      <c r="DV604"/>
      <c r="DW604"/>
      <c r="DX604"/>
      <c r="DY604"/>
      <c r="DZ604"/>
      <c r="EA604"/>
      <c r="EB604"/>
      <c r="EC604"/>
      <c r="ED604"/>
      <c r="EE604"/>
      <c r="EF604"/>
      <c r="EG604"/>
      <c r="EH604"/>
      <c r="EI604"/>
      <c r="EJ604"/>
      <c r="EK604"/>
      <c r="EL604"/>
      <c r="EM604"/>
      <c r="EN604"/>
      <c r="EO604"/>
      <c r="EP604"/>
      <c r="EQ604"/>
      <c r="ER604"/>
      <c r="ES604"/>
      <c r="ET604"/>
      <c r="EU604"/>
      <c r="EV604"/>
      <c r="EW604"/>
      <c r="EX604"/>
      <c r="EY604"/>
      <c r="EZ604"/>
      <c r="FA604"/>
      <c r="FB604"/>
      <c r="FC604"/>
      <c r="FD604"/>
      <c r="FE604"/>
      <c r="FF604"/>
      <c r="FG604"/>
      <c r="FH604"/>
      <c r="FI604"/>
      <c r="FJ604"/>
      <c r="FK604"/>
      <c r="FL604"/>
      <c r="FM604"/>
      <c r="FN604"/>
      <c r="FO604"/>
      <c r="FP604"/>
      <c r="FQ604"/>
      <c r="FR604"/>
      <c r="FS604"/>
      <c r="FT604"/>
      <c r="FU604"/>
      <c r="FV604"/>
      <c r="FW604"/>
      <c r="FX604"/>
      <c r="FY604"/>
      <c r="FZ604"/>
      <c r="GA604"/>
      <c r="GB604"/>
      <c r="GC604"/>
      <c r="GD604"/>
      <c r="GE604"/>
      <c r="GF604"/>
      <c r="GG604"/>
      <c r="GH604"/>
      <c r="GI604"/>
      <c r="GJ604"/>
      <c r="GK604"/>
      <c r="GL604"/>
      <c r="GM604"/>
      <c r="GN604"/>
      <c r="GO604"/>
      <c r="GP604"/>
      <c r="GQ604"/>
      <c r="GR604"/>
      <c r="GS604"/>
      <c r="GT604"/>
      <c r="GU604"/>
      <c r="GV604"/>
      <c r="GW604"/>
      <c r="GX604"/>
      <c r="GY604"/>
      <c r="GZ604"/>
      <c r="HA604"/>
      <c r="HB604"/>
      <c r="HC604"/>
      <c r="HD604"/>
      <c r="HE604"/>
      <c r="HF604"/>
      <c r="HG604"/>
    </row>
    <row r="605" spans="1:215" s="7" customFormat="1" ht="18" customHeight="1">
      <c r="A605" s="27" t="s">
        <v>915</v>
      </c>
      <c r="B605" s="14">
        <v>8435134840567</v>
      </c>
      <c r="C605" s="19" t="s">
        <v>931</v>
      </c>
      <c r="D605" s="16" t="s">
        <v>1368</v>
      </c>
      <c r="E605" s="16" t="s">
        <v>1365</v>
      </c>
      <c r="F605" s="16" t="s">
        <v>1364</v>
      </c>
      <c r="G605" s="21">
        <v>1</v>
      </c>
      <c r="H605" s="19" t="s">
        <v>866</v>
      </c>
      <c r="I605" s="17">
        <v>458</v>
      </c>
      <c r="J605" s="20" t="s">
        <v>285</v>
      </c>
      <c r="K605" s="28" t="s">
        <v>1291</v>
      </c>
      <c r="L605" s="51">
        <v>6735</v>
      </c>
      <c r="M605"/>
      <c r="N605"/>
      <c r="O605"/>
      <c r="P605"/>
      <c r="Q605"/>
      <c r="R605"/>
      <c r="S605"/>
      <c r="T605"/>
      <c r="U605"/>
      <c r="V605"/>
      <c r="W605"/>
      <c r="X605"/>
      <c r="Y605"/>
      <c r="Z605"/>
      <c r="AA605"/>
      <c r="AB605"/>
      <c r="AC605"/>
      <c r="AD605"/>
      <c r="AE605"/>
      <c r="AF605"/>
      <c r="AG605"/>
      <c r="AH605"/>
      <c r="AI605"/>
      <c r="AJ605"/>
      <c r="AK605"/>
      <c r="AL605"/>
      <c r="AM605"/>
      <c r="AN605"/>
      <c r="AO605"/>
      <c r="AP605"/>
      <c r="AQ605"/>
      <c r="AR605"/>
      <c r="AS605"/>
      <c r="AT605"/>
      <c r="AU605"/>
      <c r="AV605"/>
      <c r="AW605"/>
      <c r="AX605"/>
      <c r="AY605"/>
      <c r="AZ605"/>
      <c r="BA605"/>
      <c r="BB605"/>
      <c r="BC605"/>
      <c r="BD605"/>
      <c r="BE605"/>
      <c r="BF605"/>
      <c r="BG605"/>
      <c r="BH605"/>
      <c r="BI605"/>
      <c r="BJ605"/>
      <c r="BK605"/>
      <c r="BL605"/>
      <c r="BM605"/>
      <c r="BN605"/>
      <c r="BO605"/>
      <c r="BP605"/>
      <c r="BQ605"/>
      <c r="BR605"/>
      <c r="BS605"/>
      <c r="BT605"/>
      <c r="BU605"/>
      <c r="BV605"/>
      <c r="BW605"/>
      <c r="BX605"/>
      <c r="BY605"/>
      <c r="BZ605"/>
      <c r="CA605"/>
      <c r="CB605"/>
      <c r="CC605"/>
      <c r="CD605"/>
      <c r="CE605"/>
      <c r="CF605"/>
      <c r="CG605"/>
      <c r="CH605"/>
      <c r="CI605"/>
      <c r="CJ605"/>
      <c r="CK605"/>
      <c r="CL605"/>
      <c r="CM605"/>
      <c r="CN605"/>
      <c r="CO605"/>
      <c r="CP605"/>
      <c r="CQ605"/>
      <c r="CR605"/>
      <c r="CS605"/>
      <c r="CT605"/>
      <c r="CU605"/>
      <c r="CV605"/>
      <c r="CW605"/>
      <c r="CX605"/>
      <c r="CY605"/>
      <c r="CZ605"/>
      <c r="DA605"/>
      <c r="DB605"/>
      <c r="DC605"/>
      <c r="DD605"/>
      <c r="DE605"/>
      <c r="DF605"/>
      <c r="DG605"/>
      <c r="DH605"/>
      <c r="DI605"/>
      <c r="DJ605"/>
      <c r="DK605"/>
      <c r="DL605"/>
      <c r="DM605"/>
      <c r="DN605"/>
      <c r="DO605"/>
      <c r="DP605"/>
      <c r="DQ605"/>
      <c r="DR605"/>
      <c r="DS605"/>
      <c r="DT605"/>
      <c r="DU605"/>
      <c r="DV605"/>
      <c r="DW605"/>
      <c r="DX605"/>
      <c r="DY605"/>
      <c r="DZ605"/>
      <c r="EA605"/>
      <c r="EB605"/>
      <c r="EC605"/>
      <c r="ED605"/>
      <c r="EE605"/>
      <c r="EF605"/>
      <c r="EG605"/>
      <c r="EH605"/>
      <c r="EI605"/>
      <c r="EJ605"/>
      <c r="EK605"/>
      <c r="EL605"/>
      <c r="EM605"/>
      <c r="EN605"/>
      <c r="EO605"/>
      <c r="EP605"/>
      <c r="EQ605"/>
      <c r="ER605"/>
      <c r="ES605"/>
      <c r="ET605"/>
      <c r="EU605"/>
      <c r="EV605"/>
      <c r="EW605"/>
      <c r="EX605"/>
      <c r="EY605"/>
      <c r="EZ605"/>
      <c r="FA605"/>
      <c r="FB605"/>
      <c r="FC605"/>
      <c r="FD605"/>
      <c r="FE605"/>
      <c r="FF605"/>
      <c r="FG605"/>
      <c r="FH605"/>
      <c r="FI605"/>
      <c r="FJ605"/>
      <c r="FK605"/>
      <c r="FL605"/>
      <c r="FM605"/>
      <c r="FN605"/>
      <c r="FO605"/>
      <c r="FP605"/>
      <c r="FQ605"/>
      <c r="FR605"/>
      <c r="FS605"/>
      <c r="FT605"/>
      <c r="FU605"/>
      <c r="FV605"/>
      <c r="FW605"/>
      <c r="FX605"/>
      <c r="FY605"/>
      <c r="FZ605"/>
      <c r="GA605"/>
      <c r="GB605"/>
      <c r="GC605"/>
      <c r="GD605"/>
      <c r="GE605"/>
      <c r="GF605"/>
      <c r="GG605"/>
      <c r="GH605"/>
      <c r="GI605"/>
      <c r="GJ605"/>
      <c r="GK605"/>
      <c r="GL605"/>
      <c r="GM605"/>
      <c r="GN605"/>
      <c r="GO605"/>
      <c r="GP605"/>
      <c r="GQ605"/>
      <c r="GR605"/>
      <c r="GS605"/>
      <c r="GT605"/>
      <c r="GU605"/>
      <c r="GV605"/>
      <c r="GW605"/>
      <c r="GX605"/>
      <c r="GY605"/>
      <c r="GZ605"/>
      <c r="HA605"/>
      <c r="HB605"/>
      <c r="HC605"/>
      <c r="HD605"/>
      <c r="HE605"/>
      <c r="HF605"/>
      <c r="HG605"/>
    </row>
    <row r="606" spans="1:215" s="7" customFormat="1" ht="18" customHeight="1">
      <c r="A606" s="27" t="s">
        <v>916</v>
      </c>
      <c r="B606" s="14">
        <v>8435134840574</v>
      </c>
      <c r="C606" s="19" t="s">
        <v>928</v>
      </c>
      <c r="D606" s="16" t="s">
        <v>1368</v>
      </c>
      <c r="E606" s="16" t="s">
        <v>1365</v>
      </c>
      <c r="F606" s="16" t="s">
        <v>1364</v>
      </c>
      <c r="G606" s="21">
        <v>1</v>
      </c>
      <c r="H606" s="19" t="s">
        <v>866</v>
      </c>
      <c r="I606" s="17">
        <v>458</v>
      </c>
      <c r="J606" s="20" t="s">
        <v>287</v>
      </c>
      <c r="K606" s="28" t="s">
        <v>1344</v>
      </c>
      <c r="L606" s="60">
        <v>6941</v>
      </c>
      <c r="M606"/>
      <c r="N606"/>
      <c r="O606"/>
      <c r="P606"/>
      <c r="Q606"/>
      <c r="R606"/>
      <c r="S606"/>
      <c r="T606"/>
      <c r="U606"/>
      <c r="V606"/>
      <c r="W606"/>
      <c r="X606"/>
      <c r="Y606"/>
      <c r="Z606"/>
      <c r="AA606"/>
      <c r="AB606"/>
      <c r="AC606"/>
      <c r="AD606"/>
      <c r="AE606"/>
      <c r="AF606"/>
      <c r="AG606"/>
      <c r="AH606"/>
      <c r="AI606"/>
      <c r="AJ606"/>
      <c r="AK606"/>
      <c r="AL606"/>
      <c r="AM606"/>
      <c r="AN606"/>
      <c r="AO606"/>
      <c r="AP606"/>
      <c r="AQ606"/>
      <c r="AR606"/>
      <c r="AS606"/>
      <c r="AT606"/>
      <c r="AU606"/>
      <c r="AV606"/>
      <c r="AW606"/>
      <c r="AX606"/>
      <c r="AY606"/>
      <c r="AZ606"/>
      <c r="BA606"/>
      <c r="BB606"/>
      <c r="BC606"/>
      <c r="BD606"/>
      <c r="BE606"/>
      <c r="BF606"/>
      <c r="BG606"/>
      <c r="BH606"/>
      <c r="BI606"/>
      <c r="BJ606"/>
      <c r="BK606"/>
      <c r="BL606"/>
      <c r="BM606"/>
      <c r="BN606"/>
      <c r="BO606"/>
      <c r="BP606"/>
      <c r="BQ606"/>
      <c r="BR606"/>
      <c r="BS606"/>
      <c r="BT606"/>
      <c r="BU606"/>
      <c r="BV606"/>
      <c r="BW606"/>
      <c r="BX606"/>
      <c r="BY606"/>
      <c r="BZ606"/>
      <c r="CA606"/>
      <c r="CB606"/>
      <c r="CC606"/>
      <c r="CD606"/>
      <c r="CE606"/>
      <c r="CF606"/>
      <c r="CG606"/>
      <c r="CH606"/>
      <c r="CI606"/>
      <c r="CJ606"/>
      <c r="CK606"/>
      <c r="CL606"/>
      <c r="CM606"/>
      <c r="CN606"/>
      <c r="CO606"/>
      <c r="CP606"/>
      <c r="CQ606"/>
      <c r="CR606"/>
      <c r="CS606"/>
      <c r="CT606"/>
      <c r="CU606"/>
      <c r="CV606"/>
      <c r="CW606"/>
      <c r="CX606"/>
      <c r="CY606"/>
      <c r="CZ606"/>
      <c r="DA606"/>
      <c r="DB606"/>
      <c r="DC606"/>
      <c r="DD606"/>
      <c r="DE606"/>
      <c r="DF606"/>
      <c r="DG606"/>
      <c r="DH606"/>
      <c r="DI606"/>
      <c r="DJ606"/>
      <c r="DK606"/>
      <c r="DL606"/>
      <c r="DM606"/>
      <c r="DN606"/>
      <c r="DO606"/>
      <c r="DP606"/>
      <c r="DQ606"/>
      <c r="DR606"/>
      <c r="DS606"/>
      <c r="DT606"/>
      <c r="DU606"/>
      <c r="DV606"/>
      <c r="DW606"/>
      <c r="DX606"/>
      <c r="DY606"/>
      <c r="DZ606"/>
      <c r="EA606"/>
      <c r="EB606"/>
      <c r="EC606"/>
      <c r="ED606"/>
      <c r="EE606"/>
      <c r="EF606"/>
      <c r="EG606"/>
      <c r="EH606"/>
      <c r="EI606"/>
      <c r="EJ606"/>
      <c r="EK606"/>
      <c r="EL606"/>
      <c r="EM606"/>
      <c r="EN606"/>
      <c r="EO606"/>
      <c r="EP606"/>
      <c r="EQ606"/>
      <c r="ER606"/>
      <c r="ES606"/>
      <c r="ET606"/>
      <c r="EU606"/>
      <c r="EV606"/>
      <c r="EW606"/>
      <c r="EX606"/>
      <c r="EY606"/>
      <c r="EZ606"/>
      <c r="FA606"/>
      <c r="FB606"/>
      <c r="FC606"/>
      <c r="FD606"/>
      <c r="FE606"/>
      <c r="FF606"/>
      <c r="FG606"/>
      <c r="FH606"/>
      <c r="FI606"/>
      <c r="FJ606"/>
      <c r="FK606"/>
      <c r="FL606"/>
      <c r="FM606"/>
      <c r="FN606"/>
      <c r="FO606"/>
      <c r="FP606"/>
      <c r="FQ606"/>
      <c r="FR606"/>
      <c r="FS606"/>
      <c r="FT606"/>
      <c r="FU606"/>
      <c r="FV606"/>
      <c r="FW606"/>
      <c r="FX606"/>
      <c r="FY606"/>
      <c r="FZ606"/>
      <c r="GA606"/>
      <c r="GB606"/>
      <c r="GC606"/>
      <c r="GD606"/>
      <c r="GE606"/>
      <c r="GF606"/>
      <c r="GG606"/>
      <c r="GH606"/>
      <c r="GI606"/>
      <c r="GJ606"/>
      <c r="GK606"/>
      <c r="GL606"/>
      <c r="GM606"/>
      <c r="GN606"/>
      <c r="GO606"/>
      <c r="GP606"/>
      <c r="GQ606"/>
      <c r="GR606"/>
      <c r="GS606"/>
      <c r="GT606"/>
      <c r="GU606"/>
      <c r="GV606"/>
      <c r="GW606"/>
      <c r="GX606"/>
      <c r="GY606"/>
      <c r="GZ606"/>
      <c r="HA606"/>
      <c r="HB606"/>
      <c r="HC606"/>
      <c r="HD606"/>
      <c r="HE606"/>
      <c r="HF606"/>
      <c r="HG606"/>
    </row>
    <row r="607" spans="1:215" s="7" customFormat="1" ht="18" customHeight="1">
      <c r="A607" s="27" t="s">
        <v>917</v>
      </c>
      <c r="B607" s="14">
        <v>8435134840581</v>
      </c>
      <c r="C607" s="19" t="s">
        <v>929</v>
      </c>
      <c r="D607" s="16" t="s">
        <v>1368</v>
      </c>
      <c r="E607" s="16" t="s">
        <v>1366</v>
      </c>
      <c r="F607" s="16" t="s">
        <v>1364</v>
      </c>
      <c r="G607" s="21">
        <v>1</v>
      </c>
      <c r="H607" s="19" t="s">
        <v>866</v>
      </c>
      <c r="I607" s="17">
        <v>498</v>
      </c>
      <c r="J607" s="20" t="s">
        <v>285</v>
      </c>
      <c r="K607" s="28" t="s">
        <v>1291</v>
      </c>
      <c r="L607" s="51">
        <v>7396</v>
      </c>
      <c r="M607"/>
      <c r="N607"/>
      <c r="O607"/>
      <c r="P607"/>
      <c r="Q607"/>
      <c r="R607"/>
      <c r="S607"/>
      <c r="T607"/>
      <c r="U607"/>
      <c r="V607"/>
      <c r="W607"/>
      <c r="X607"/>
      <c r="Y607"/>
      <c r="Z607"/>
      <c r="AA607"/>
      <c r="AB607"/>
      <c r="AC607"/>
      <c r="AD607"/>
      <c r="AE607"/>
      <c r="AF607"/>
      <c r="AG607"/>
      <c r="AH607"/>
      <c r="AI607"/>
      <c r="AJ607"/>
      <c r="AK607"/>
      <c r="AL607"/>
      <c r="AM607"/>
      <c r="AN607"/>
      <c r="AO607"/>
      <c r="AP607"/>
      <c r="AQ607"/>
      <c r="AR607"/>
      <c r="AS607"/>
      <c r="AT607"/>
      <c r="AU607"/>
      <c r="AV607"/>
      <c r="AW607"/>
      <c r="AX607"/>
      <c r="AY607"/>
      <c r="AZ607"/>
      <c r="BA607"/>
      <c r="BB607"/>
      <c r="BC607"/>
      <c r="BD607"/>
      <c r="BE607"/>
      <c r="BF607"/>
      <c r="BG607"/>
      <c r="BH607"/>
      <c r="BI607"/>
      <c r="BJ607"/>
      <c r="BK607"/>
      <c r="BL607"/>
      <c r="BM607"/>
      <c r="BN607"/>
      <c r="BO607"/>
      <c r="BP607"/>
      <c r="BQ607"/>
      <c r="BR607"/>
      <c r="BS607"/>
      <c r="BT607"/>
      <c r="BU607"/>
      <c r="BV607"/>
      <c r="BW607"/>
      <c r="BX607"/>
      <c r="BY607"/>
      <c r="BZ607"/>
      <c r="CA607"/>
      <c r="CB607"/>
      <c r="CC607"/>
      <c r="CD607"/>
      <c r="CE607"/>
      <c r="CF607"/>
      <c r="CG607"/>
      <c r="CH607"/>
      <c r="CI607"/>
      <c r="CJ607"/>
      <c r="CK607"/>
      <c r="CL607"/>
      <c r="CM607"/>
      <c r="CN607"/>
      <c r="CO607"/>
      <c r="CP607"/>
      <c r="CQ607"/>
      <c r="CR607"/>
      <c r="CS607"/>
      <c r="CT607"/>
      <c r="CU607"/>
      <c r="CV607"/>
      <c r="CW607"/>
      <c r="CX607"/>
      <c r="CY607"/>
      <c r="CZ607"/>
      <c r="DA607"/>
      <c r="DB607"/>
      <c r="DC607"/>
      <c r="DD607"/>
      <c r="DE607"/>
      <c r="DF607"/>
      <c r="DG607"/>
      <c r="DH607"/>
      <c r="DI607"/>
      <c r="DJ607"/>
      <c r="DK607"/>
      <c r="DL607"/>
      <c r="DM607"/>
      <c r="DN607"/>
      <c r="DO607"/>
      <c r="DP607"/>
      <c r="DQ607"/>
      <c r="DR607"/>
      <c r="DS607"/>
      <c r="DT607"/>
      <c r="DU607"/>
      <c r="DV607"/>
      <c r="DW607"/>
      <c r="DX607"/>
      <c r="DY607"/>
      <c r="DZ607"/>
      <c r="EA607"/>
      <c r="EB607"/>
      <c r="EC607"/>
      <c r="ED607"/>
      <c r="EE607"/>
      <c r="EF607"/>
      <c r="EG607"/>
      <c r="EH607"/>
      <c r="EI607"/>
      <c r="EJ607"/>
      <c r="EK607"/>
      <c r="EL607"/>
      <c r="EM607"/>
      <c r="EN607"/>
      <c r="EO607"/>
      <c r="EP607"/>
      <c r="EQ607"/>
      <c r="ER607"/>
      <c r="ES607"/>
      <c r="ET607"/>
      <c r="EU607"/>
      <c r="EV607"/>
      <c r="EW607"/>
      <c r="EX607"/>
      <c r="EY607"/>
      <c r="EZ607"/>
      <c r="FA607"/>
      <c r="FB607"/>
      <c r="FC607"/>
      <c r="FD607"/>
      <c r="FE607"/>
      <c r="FF607"/>
      <c r="FG607"/>
      <c r="FH607"/>
      <c r="FI607"/>
      <c r="FJ607"/>
      <c r="FK607"/>
      <c r="FL607"/>
      <c r="FM607"/>
      <c r="FN607"/>
      <c r="FO607"/>
      <c r="FP607"/>
      <c r="FQ607"/>
      <c r="FR607"/>
      <c r="FS607"/>
      <c r="FT607"/>
      <c r="FU607"/>
      <c r="FV607"/>
      <c r="FW607"/>
      <c r="FX607"/>
      <c r="FY607"/>
      <c r="FZ607"/>
      <c r="GA607"/>
      <c r="GB607"/>
      <c r="GC607"/>
      <c r="GD607"/>
      <c r="GE607"/>
      <c r="GF607"/>
      <c r="GG607"/>
      <c r="GH607"/>
      <c r="GI607"/>
      <c r="GJ607"/>
      <c r="GK607"/>
      <c r="GL607"/>
      <c r="GM607"/>
      <c r="GN607"/>
      <c r="GO607"/>
      <c r="GP607"/>
      <c r="GQ607"/>
      <c r="GR607"/>
      <c r="GS607"/>
      <c r="GT607"/>
      <c r="GU607"/>
      <c r="GV607"/>
      <c r="GW607"/>
      <c r="GX607"/>
      <c r="GY607"/>
      <c r="GZ607"/>
      <c r="HA607"/>
      <c r="HB607"/>
      <c r="HC607"/>
      <c r="HD607"/>
      <c r="HE607"/>
      <c r="HF607"/>
      <c r="HG607"/>
    </row>
    <row r="608" spans="1:215" s="7" customFormat="1" ht="18" customHeight="1">
      <c r="A608" s="27" t="s">
        <v>918</v>
      </c>
      <c r="B608" s="14">
        <v>8435134840598</v>
      </c>
      <c r="C608" s="19" t="s">
        <v>932</v>
      </c>
      <c r="D608" s="16" t="s">
        <v>1368</v>
      </c>
      <c r="E608" s="16" t="s">
        <v>1366</v>
      </c>
      <c r="F608" s="16" t="s">
        <v>1364</v>
      </c>
      <c r="G608" s="21">
        <v>1</v>
      </c>
      <c r="H608" s="19" t="s">
        <v>866</v>
      </c>
      <c r="I608" s="17">
        <v>498</v>
      </c>
      <c r="J608" s="20" t="s">
        <v>287</v>
      </c>
      <c r="K608" s="28" t="s">
        <v>1344</v>
      </c>
      <c r="L608" s="51">
        <v>7600</v>
      </c>
      <c r="M608"/>
      <c r="N608"/>
      <c r="O608"/>
      <c r="P608"/>
      <c r="Q608"/>
      <c r="R608"/>
      <c r="S608"/>
      <c r="T608"/>
      <c r="U608"/>
      <c r="V608"/>
      <c r="W608"/>
      <c r="X608"/>
      <c r="Y608"/>
      <c r="Z608"/>
      <c r="AA608"/>
      <c r="AB608"/>
      <c r="AC608"/>
      <c r="AD608"/>
      <c r="AE608"/>
      <c r="AF608"/>
      <c r="AG608"/>
      <c r="AH608"/>
      <c r="AI608"/>
      <c r="AJ608"/>
      <c r="AK608"/>
      <c r="AL608"/>
      <c r="AM608"/>
      <c r="AN608"/>
      <c r="AO608"/>
      <c r="AP608"/>
      <c r="AQ608"/>
      <c r="AR608"/>
      <c r="AS608"/>
      <c r="AT608"/>
      <c r="AU608"/>
      <c r="AV608"/>
      <c r="AW608"/>
      <c r="AX608"/>
      <c r="AY608"/>
      <c r="AZ608"/>
      <c r="BA608"/>
      <c r="BB608"/>
      <c r="BC608"/>
      <c r="BD608"/>
      <c r="BE608"/>
      <c r="BF608"/>
      <c r="BG608"/>
      <c r="BH608"/>
      <c r="BI608"/>
      <c r="BJ608"/>
      <c r="BK608"/>
      <c r="BL608"/>
      <c r="BM608"/>
      <c r="BN608"/>
      <c r="BO608"/>
      <c r="BP608"/>
      <c r="BQ608"/>
      <c r="BR608"/>
      <c r="BS608"/>
      <c r="BT608"/>
      <c r="BU608"/>
      <c r="BV608"/>
      <c r="BW608"/>
      <c r="BX608"/>
      <c r="BY608"/>
      <c r="BZ608"/>
      <c r="CA608"/>
      <c r="CB608"/>
      <c r="CC608"/>
      <c r="CD608"/>
      <c r="CE608"/>
      <c r="CF608"/>
      <c r="CG608"/>
      <c r="CH608"/>
      <c r="CI608"/>
      <c r="CJ608"/>
      <c r="CK608"/>
      <c r="CL608"/>
      <c r="CM608"/>
      <c r="CN608"/>
      <c r="CO608"/>
      <c r="CP608"/>
      <c r="CQ608"/>
      <c r="CR608"/>
      <c r="CS608"/>
      <c r="CT608"/>
      <c r="CU608"/>
      <c r="CV608"/>
      <c r="CW608"/>
      <c r="CX608"/>
      <c r="CY608"/>
      <c r="CZ608"/>
      <c r="DA608"/>
      <c r="DB608"/>
      <c r="DC608"/>
      <c r="DD608"/>
      <c r="DE608"/>
      <c r="DF608"/>
      <c r="DG608"/>
      <c r="DH608"/>
      <c r="DI608"/>
      <c r="DJ608"/>
      <c r="DK608"/>
      <c r="DL608"/>
      <c r="DM608"/>
      <c r="DN608"/>
      <c r="DO608"/>
      <c r="DP608"/>
      <c r="DQ608"/>
      <c r="DR608"/>
      <c r="DS608"/>
      <c r="DT608"/>
      <c r="DU608"/>
      <c r="DV608"/>
      <c r="DW608"/>
      <c r="DX608"/>
      <c r="DY608"/>
      <c r="DZ608"/>
      <c r="EA608"/>
      <c r="EB608"/>
      <c r="EC608"/>
      <c r="ED608"/>
      <c r="EE608"/>
      <c r="EF608"/>
      <c r="EG608"/>
      <c r="EH608"/>
      <c r="EI608"/>
      <c r="EJ608"/>
      <c r="EK608"/>
      <c r="EL608"/>
      <c r="EM608"/>
      <c r="EN608"/>
      <c r="EO608"/>
      <c r="EP608"/>
      <c r="EQ608"/>
      <c r="ER608"/>
      <c r="ES608"/>
      <c r="ET608"/>
      <c r="EU608"/>
      <c r="EV608"/>
      <c r="EW608"/>
      <c r="EX608"/>
      <c r="EY608"/>
      <c r="EZ608"/>
      <c r="FA608"/>
      <c r="FB608"/>
      <c r="FC608"/>
      <c r="FD608"/>
      <c r="FE608"/>
      <c r="FF608"/>
      <c r="FG608"/>
      <c r="FH608"/>
      <c r="FI608"/>
      <c r="FJ608"/>
      <c r="FK608"/>
      <c r="FL608"/>
      <c r="FM608"/>
      <c r="FN608"/>
      <c r="FO608"/>
      <c r="FP608"/>
      <c r="FQ608"/>
      <c r="FR608"/>
      <c r="FS608"/>
      <c r="FT608"/>
      <c r="FU608"/>
      <c r="FV608"/>
      <c r="FW608"/>
      <c r="FX608"/>
      <c r="FY608"/>
      <c r="FZ608"/>
      <c r="GA608"/>
      <c r="GB608"/>
      <c r="GC608"/>
      <c r="GD608"/>
      <c r="GE608"/>
      <c r="GF608"/>
      <c r="GG608"/>
      <c r="GH608"/>
      <c r="GI608"/>
      <c r="GJ608"/>
      <c r="GK608"/>
      <c r="GL608"/>
      <c r="GM608"/>
      <c r="GN608"/>
      <c r="GO608"/>
      <c r="GP608"/>
      <c r="GQ608"/>
      <c r="GR608"/>
      <c r="GS608"/>
      <c r="GT608"/>
      <c r="GU608"/>
      <c r="GV608"/>
      <c r="GW608"/>
      <c r="GX608"/>
      <c r="GY608"/>
      <c r="GZ608"/>
      <c r="HA608"/>
      <c r="HB608"/>
      <c r="HC608"/>
      <c r="HD608"/>
      <c r="HE608"/>
      <c r="HF608"/>
      <c r="HG608"/>
    </row>
    <row r="609" spans="1:215" s="7" customFormat="1" ht="18.75" customHeight="1">
      <c r="A609" s="27" t="s">
        <v>919</v>
      </c>
      <c r="B609" s="14">
        <v>8435134840604</v>
      </c>
      <c r="C609" s="19" t="s">
        <v>934</v>
      </c>
      <c r="D609" s="16" t="s">
        <v>1368</v>
      </c>
      <c r="E609" s="16" t="s">
        <v>1365</v>
      </c>
      <c r="F609" s="16" t="s">
        <v>1364</v>
      </c>
      <c r="G609" s="21">
        <v>1</v>
      </c>
      <c r="H609" s="19" t="s">
        <v>866</v>
      </c>
      <c r="I609" s="17">
        <v>465</v>
      </c>
      <c r="J609" s="20" t="s">
        <v>286</v>
      </c>
      <c r="K609" s="28" t="s">
        <v>1340</v>
      </c>
      <c r="L609" s="51">
        <v>6534</v>
      </c>
      <c r="M609"/>
      <c r="N609"/>
      <c r="O609"/>
      <c r="P609"/>
      <c r="Q609"/>
      <c r="R609"/>
      <c r="S609"/>
      <c r="T609"/>
      <c r="U609"/>
      <c r="V609"/>
      <c r="W609"/>
      <c r="X609"/>
      <c r="Y609"/>
      <c r="Z609"/>
      <c r="AA609"/>
      <c r="AB609"/>
      <c r="AC609"/>
      <c r="AD609"/>
      <c r="AE609"/>
      <c r="AF609"/>
      <c r="AG609"/>
      <c r="AH609"/>
      <c r="AI609"/>
      <c r="AJ609"/>
      <c r="AK609"/>
      <c r="AL609"/>
      <c r="AM609"/>
      <c r="AN609"/>
      <c r="AO609"/>
      <c r="AP609"/>
      <c r="AQ609"/>
      <c r="AR609"/>
      <c r="AS609"/>
      <c r="AT609"/>
      <c r="AU609"/>
      <c r="AV609"/>
      <c r="AW609"/>
      <c r="AX609"/>
      <c r="AY609"/>
      <c r="AZ609"/>
      <c r="BA609"/>
      <c r="BB609"/>
      <c r="BC609"/>
      <c r="BD609"/>
      <c r="BE609"/>
      <c r="BF609"/>
      <c r="BG609"/>
      <c r="BH609"/>
      <c r="BI609"/>
      <c r="BJ609"/>
      <c r="BK609"/>
      <c r="BL609"/>
      <c r="BM609"/>
      <c r="BN609"/>
      <c r="BO609"/>
      <c r="BP609"/>
      <c r="BQ609"/>
      <c r="BR609"/>
      <c r="BS609"/>
      <c r="BT609"/>
      <c r="BU609"/>
      <c r="BV609"/>
      <c r="BW609"/>
      <c r="BX609"/>
      <c r="BY609"/>
      <c r="BZ609"/>
      <c r="CA609"/>
      <c r="CB609"/>
      <c r="CC609"/>
      <c r="CD609"/>
      <c r="CE609"/>
      <c r="CF609"/>
      <c r="CG609"/>
      <c r="CH609"/>
      <c r="CI609"/>
      <c r="CJ609"/>
      <c r="CK609"/>
      <c r="CL609"/>
      <c r="CM609"/>
      <c r="CN609"/>
      <c r="CO609"/>
      <c r="CP609"/>
      <c r="CQ609"/>
      <c r="CR609"/>
      <c r="CS609"/>
      <c r="CT609"/>
      <c r="CU609"/>
      <c r="CV609"/>
      <c r="CW609"/>
      <c r="CX609"/>
      <c r="CY609"/>
      <c r="CZ609"/>
      <c r="DA609"/>
      <c r="DB609"/>
      <c r="DC609"/>
      <c r="DD609"/>
      <c r="DE609"/>
      <c r="DF609"/>
      <c r="DG609"/>
      <c r="DH609"/>
      <c r="DI609"/>
      <c r="DJ609"/>
      <c r="DK609"/>
      <c r="DL609"/>
      <c r="DM609"/>
      <c r="DN609"/>
      <c r="DO609"/>
      <c r="DP609"/>
      <c r="DQ609"/>
      <c r="DR609"/>
      <c r="DS609"/>
      <c r="DT609"/>
      <c r="DU609"/>
      <c r="DV609"/>
      <c r="DW609"/>
      <c r="DX609"/>
      <c r="DY609"/>
      <c r="DZ609"/>
      <c r="EA609"/>
      <c r="EB609"/>
      <c r="EC609"/>
      <c r="ED609"/>
      <c r="EE609"/>
      <c r="EF609"/>
      <c r="EG609"/>
      <c r="EH609"/>
      <c r="EI609"/>
      <c r="EJ609"/>
      <c r="EK609"/>
      <c r="EL609"/>
      <c r="EM609"/>
      <c r="EN609"/>
      <c r="EO609"/>
      <c r="EP609"/>
      <c r="EQ609"/>
      <c r="ER609"/>
      <c r="ES609"/>
      <c r="ET609"/>
      <c r="EU609"/>
      <c r="EV609"/>
      <c r="EW609"/>
      <c r="EX609"/>
      <c r="EY609"/>
      <c r="EZ609"/>
      <c r="FA609"/>
      <c r="FB609"/>
      <c r="FC609"/>
      <c r="FD609"/>
      <c r="FE609"/>
      <c r="FF609"/>
      <c r="FG609"/>
      <c r="FH609"/>
      <c r="FI609"/>
      <c r="FJ609"/>
      <c r="FK609"/>
      <c r="FL609"/>
      <c r="FM609"/>
      <c r="FN609"/>
      <c r="FO609"/>
      <c r="FP609"/>
      <c r="FQ609"/>
      <c r="FR609"/>
      <c r="FS609"/>
      <c r="FT609"/>
      <c r="FU609"/>
      <c r="FV609"/>
      <c r="FW609"/>
      <c r="FX609"/>
      <c r="FY609"/>
      <c r="FZ609"/>
      <c r="GA609"/>
      <c r="GB609"/>
      <c r="GC609"/>
      <c r="GD609"/>
      <c r="GE609"/>
      <c r="GF609"/>
      <c r="GG609"/>
      <c r="GH609"/>
      <c r="GI609"/>
      <c r="GJ609"/>
      <c r="GK609"/>
      <c r="GL609"/>
      <c r="GM609"/>
      <c r="GN609"/>
      <c r="GO609"/>
      <c r="GP609"/>
      <c r="GQ609"/>
      <c r="GR609"/>
      <c r="GS609"/>
      <c r="GT609"/>
      <c r="GU609"/>
      <c r="GV609"/>
      <c r="GW609"/>
      <c r="GX609"/>
      <c r="GY609"/>
      <c r="GZ609"/>
      <c r="HA609"/>
      <c r="HB609"/>
      <c r="HC609"/>
      <c r="HD609"/>
      <c r="HE609"/>
      <c r="HF609"/>
      <c r="HG609"/>
    </row>
    <row r="610" spans="1:215" s="7" customFormat="1" ht="18.75" customHeight="1">
      <c r="A610" s="27" t="s">
        <v>920</v>
      </c>
      <c r="B610" s="14">
        <v>8435134840611</v>
      </c>
      <c r="C610" s="19" t="s">
        <v>935</v>
      </c>
      <c r="D610" s="16" t="s">
        <v>1368</v>
      </c>
      <c r="E610" s="16" t="s">
        <v>1365</v>
      </c>
      <c r="F610" s="16" t="s">
        <v>1364</v>
      </c>
      <c r="G610" s="21">
        <v>1</v>
      </c>
      <c r="H610" s="19" t="s">
        <v>866</v>
      </c>
      <c r="I610" s="17">
        <v>465</v>
      </c>
      <c r="J610" s="20" t="s">
        <v>288</v>
      </c>
      <c r="K610" s="28" t="s">
        <v>1345</v>
      </c>
      <c r="L610" s="51">
        <v>6737</v>
      </c>
      <c r="M610"/>
      <c r="N610"/>
      <c r="O610"/>
      <c r="P610"/>
      <c r="Q610"/>
      <c r="R610"/>
      <c r="S610"/>
      <c r="T610"/>
      <c r="U610"/>
      <c r="V610"/>
      <c r="W610"/>
      <c r="X610"/>
      <c r="Y610"/>
      <c r="Z610"/>
      <c r="AA610"/>
      <c r="AB610"/>
      <c r="AC610"/>
      <c r="AD610"/>
      <c r="AE610"/>
      <c r="AF610"/>
      <c r="AG610"/>
      <c r="AH610"/>
      <c r="AI610"/>
      <c r="AJ610"/>
      <c r="AK610"/>
      <c r="AL610"/>
      <c r="AM610"/>
      <c r="AN610"/>
      <c r="AO610"/>
      <c r="AP610"/>
      <c r="AQ610"/>
      <c r="AR610"/>
      <c r="AS610"/>
      <c r="AT610"/>
      <c r="AU610"/>
      <c r="AV610"/>
      <c r="AW610"/>
      <c r="AX610"/>
      <c r="AY610"/>
      <c r="AZ610"/>
      <c r="BA610"/>
      <c r="BB610"/>
      <c r="BC610"/>
      <c r="BD610"/>
      <c r="BE610"/>
      <c r="BF610"/>
      <c r="BG610"/>
      <c r="BH610"/>
      <c r="BI610"/>
      <c r="BJ610"/>
      <c r="BK610"/>
      <c r="BL610"/>
      <c r="BM610"/>
      <c r="BN610"/>
      <c r="BO610"/>
      <c r="BP610"/>
      <c r="BQ610"/>
      <c r="BR610"/>
      <c r="BS610"/>
      <c r="BT610"/>
      <c r="BU610"/>
      <c r="BV610"/>
      <c r="BW610"/>
      <c r="BX610"/>
      <c r="BY610"/>
      <c r="BZ610"/>
      <c r="CA610"/>
      <c r="CB610"/>
      <c r="CC610"/>
      <c r="CD610"/>
      <c r="CE610"/>
      <c r="CF610"/>
      <c r="CG610"/>
      <c r="CH610"/>
      <c r="CI610"/>
      <c r="CJ610"/>
      <c r="CK610"/>
      <c r="CL610"/>
      <c r="CM610"/>
      <c r="CN610"/>
      <c r="CO610"/>
      <c r="CP610"/>
      <c r="CQ610"/>
      <c r="CR610"/>
      <c r="CS610"/>
      <c r="CT610"/>
      <c r="CU610"/>
      <c r="CV610"/>
      <c r="CW610"/>
      <c r="CX610"/>
      <c r="CY610"/>
      <c r="CZ610"/>
      <c r="DA610"/>
      <c r="DB610"/>
      <c r="DC610"/>
      <c r="DD610"/>
      <c r="DE610"/>
      <c r="DF610"/>
      <c r="DG610"/>
      <c r="DH610"/>
      <c r="DI610"/>
      <c r="DJ610"/>
      <c r="DK610"/>
      <c r="DL610"/>
      <c r="DM610"/>
      <c r="DN610"/>
      <c r="DO610"/>
      <c r="DP610"/>
      <c r="DQ610"/>
      <c r="DR610"/>
      <c r="DS610"/>
      <c r="DT610"/>
      <c r="DU610"/>
      <c r="DV610"/>
      <c r="DW610"/>
      <c r="DX610"/>
      <c r="DY610"/>
      <c r="DZ610"/>
      <c r="EA610"/>
      <c r="EB610"/>
      <c r="EC610"/>
      <c r="ED610"/>
      <c r="EE610"/>
      <c r="EF610"/>
      <c r="EG610"/>
      <c r="EH610"/>
      <c r="EI610"/>
      <c r="EJ610"/>
      <c r="EK610"/>
      <c r="EL610"/>
      <c r="EM610"/>
      <c r="EN610"/>
      <c r="EO610"/>
      <c r="EP610"/>
      <c r="EQ610"/>
      <c r="ER610"/>
      <c r="ES610"/>
      <c r="ET610"/>
      <c r="EU610"/>
      <c r="EV610"/>
      <c r="EW610"/>
      <c r="EX610"/>
      <c r="EY610"/>
      <c r="EZ610"/>
      <c r="FA610"/>
      <c r="FB610"/>
      <c r="FC610"/>
      <c r="FD610"/>
      <c r="FE610"/>
      <c r="FF610"/>
      <c r="FG610"/>
      <c r="FH610"/>
      <c r="FI610"/>
      <c r="FJ610"/>
      <c r="FK610"/>
      <c r="FL610"/>
      <c r="FM610"/>
      <c r="FN610"/>
      <c r="FO610"/>
      <c r="FP610"/>
      <c r="FQ610"/>
      <c r="FR610"/>
      <c r="FS610"/>
      <c r="FT610"/>
      <c r="FU610"/>
      <c r="FV610"/>
      <c r="FW610"/>
      <c r="FX610"/>
      <c r="FY610"/>
      <c r="FZ610"/>
      <c r="GA610"/>
      <c r="GB610"/>
      <c r="GC610"/>
      <c r="GD610"/>
      <c r="GE610"/>
      <c r="GF610"/>
      <c r="GG610"/>
      <c r="GH610"/>
      <c r="GI610"/>
      <c r="GJ610"/>
      <c r="GK610"/>
      <c r="GL610"/>
      <c r="GM610"/>
      <c r="GN610"/>
      <c r="GO610"/>
      <c r="GP610"/>
      <c r="GQ610"/>
      <c r="GR610"/>
      <c r="GS610"/>
      <c r="GT610"/>
      <c r="GU610"/>
      <c r="GV610"/>
      <c r="GW610"/>
      <c r="GX610"/>
      <c r="GY610"/>
      <c r="GZ610"/>
      <c r="HA610"/>
      <c r="HB610"/>
      <c r="HC610"/>
      <c r="HD610"/>
      <c r="HE610"/>
      <c r="HF610"/>
      <c r="HG610"/>
    </row>
    <row r="611" spans="1:215" s="7" customFormat="1" ht="21.75" customHeight="1">
      <c r="A611" s="27" t="s">
        <v>921</v>
      </c>
      <c r="B611" s="14">
        <v>8435134840628</v>
      </c>
      <c r="C611" s="19" t="s">
        <v>936</v>
      </c>
      <c r="D611" s="16" t="s">
        <v>1368</v>
      </c>
      <c r="E611" s="16" t="s">
        <v>1366</v>
      </c>
      <c r="F611" s="16" t="s">
        <v>1364</v>
      </c>
      <c r="G611" s="21">
        <v>1</v>
      </c>
      <c r="H611" s="19" t="s">
        <v>866</v>
      </c>
      <c r="I611" s="17">
        <v>512</v>
      </c>
      <c r="J611" s="20" t="s">
        <v>286</v>
      </c>
      <c r="K611" s="28" t="s">
        <v>1340</v>
      </c>
      <c r="L611" s="51">
        <v>7309</v>
      </c>
      <c r="M611"/>
      <c r="N611"/>
      <c r="O611"/>
      <c r="P611"/>
      <c r="Q611"/>
      <c r="R611"/>
      <c r="S611"/>
      <c r="T611"/>
      <c r="U611"/>
      <c r="V611"/>
      <c r="W611"/>
      <c r="X611"/>
      <c r="Y611"/>
      <c r="Z611"/>
      <c r="AA611"/>
      <c r="AB611"/>
      <c r="AC611"/>
      <c r="AD611"/>
      <c r="AE611"/>
      <c r="AF611"/>
      <c r="AG611"/>
      <c r="AH611"/>
      <c r="AI611"/>
      <c r="AJ611"/>
      <c r="AK611"/>
      <c r="AL611"/>
      <c r="AM611"/>
      <c r="AN611"/>
      <c r="AO611"/>
      <c r="AP611"/>
      <c r="AQ611"/>
      <c r="AR611"/>
      <c r="AS611"/>
      <c r="AT611"/>
      <c r="AU611"/>
      <c r="AV611"/>
      <c r="AW611"/>
      <c r="AX611"/>
      <c r="AY611"/>
      <c r="AZ611"/>
      <c r="BA611"/>
      <c r="BB611"/>
      <c r="BC611"/>
      <c r="BD611"/>
      <c r="BE611"/>
      <c r="BF611"/>
      <c r="BG611"/>
      <c r="BH611"/>
      <c r="BI611"/>
      <c r="BJ611"/>
      <c r="BK611"/>
      <c r="BL611"/>
      <c r="BM611"/>
      <c r="BN611"/>
      <c r="BO611"/>
      <c r="BP611"/>
      <c r="BQ611"/>
      <c r="BR611"/>
      <c r="BS611"/>
      <c r="BT611"/>
      <c r="BU611"/>
      <c r="BV611"/>
      <c r="BW611"/>
      <c r="BX611"/>
      <c r="BY611"/>
      <c r="BZ611"/>
      <c r="CA611"/>
      <c r="CB611"/>
      <c r="CC611"/>
      <c r="CD611"/>
      <c r="CE611"/>
      <c r="CF611"/>
      <c r="CG611"/>
      <c r="CH611"/>
      <c r="CI611"/>
      <c r="CJ611"/>
      <c r="CK611"/>
      <c r="CL611"/>
      <c r="CM611"/>
      <c r="CN611"/>
      <c r="CO611"/>
      <c r="CP611"/>
      <c r="CQ611"/>
      <c r="CR611"/>
      <c r="CS611"/>
      <c r="CT611"/>
      <c r="CU611"/>
      <c r="CV611"/>
      <c r="CW611"/>
      <c r="CX611"/>
      <c r="CY611"/>
      <c r="CZ611"/>
      <c r="DA611"/>
      <c r="DB611"/>
      <c r="DC611"/>
      <c r="DD611"/>
      <c r="DE611"/>
      <c r="DF611"/>
      <c r="DG611"/>
      <c r="DH611"/>
      <c r="DI611"/>
      <c r="DJ611"/>
      <c r="DK611"/>
      <c r="DL611"/>
      <c r="DM611"/>
      <c r="DN611"/>
      <c r="DO611"/>
      <c r="DP611"/>
      <c r="DQ611"/>
      <c r="DR611"/>
      <c r="DS611"/>
      <c r="DT611"/>
      <c r="DU611"/>
      <c r="DV611"/>
      <c r="DW611"/>
      <c r="DX611"/>
      <c r="DY611"/>
      <c r="DZ611"/>
      <c r="EA611"/>
      <c r="EB611"/>
      <c r="EC611"/>
      <c r="ED611"/>
      <c r="EE611"/>
      <c r="EF611"/>
      <c r="EG611"/>
      <c r="EH611"/>
      <c r="EI611"/>
      <c r="EJ611"/>
      <c r="EK611"/>
      <c r="EL611"/>
      <c r="EM611"/>
      <c r="EN611"/>
      <c r="EO611"/>
      <c r="EP611"/>
      <c r="EQ611"/>
      <c r="ER611"/>
      <c r="ES611"/>
      <c r="ET611"/>
      <c r="EU611"/>
      <c r="EV611"/>
      <c r="EW611"/>
      <c r="EX611"/>
      <c r="EY611"/>
      <c r="EZ611"/>
      <c r="FA611"/>
      <c r="FB611"/>
      <c r="FC611"/>
      <c r="FD611"/>
      <c r="FE611"/>
      <c r="FF611"/>
      <c r="FG611"/>
      <c r="FH611"/>
      <c r="FI611"/>
      <c r="FJ611"/>
      <c r="FK611"/>
      <c r="FL611"/>
      <c r="FM611"/>
      <c r="FN611"/>
      <c r="FO611"/>
      <c r="FP611"/>
      <c r="FQ611"/>
      <c r="FR611"/>
      <c r="FS611"/>
      <c r="FT611"/>
      <c r="FU611"/>
      <c r="FV611"/>
      <c r="FW611"/>
      <c r="FX611"/>
      <c r="FY611"/>
      <c r="FZ611"/>
      <c r="GA611"/>
      <c r="GB611"/>
      <c r="GC611"/>
      <c r="GD611"/>
      <c r="GE611"/>
      <c r="GF611"/>
      <c r="GG611"/>
      <c r="GH611"/>
      <c r="GI611"/>
      <c r="GJ611"/>
      <c r="GK611"/>
      <c r="GL611"/>
      <c r="GM611"/>
      <c r="GN611"/>
      <c r="GO611"/>
      <c r="GP611"/>
      <c r="GQ611"/>
      <c r="GR611"/>
      <c r="GS611"/>
      <c r="GT611"/>
      <c r="GU611"/>
      <c r="GV611"/>
      <c r="GW611"/>
      <c r="GX611"/>
      <c r="GY611"/>
      <c r="GZ611"/>
      <c r="HA611"/>
      <c r="HB611"/>
      <c r="HC611"/>
      <c r="HD611"/>
      <c r="HE611"/>
      <c r="HF611"/>
      <c r="HG611"/>
    </row>
    <row r="612" spans="1:215" s="7" customFormat="1">
      <c r="A612" s="27" t="s">
        <v>922</v>
      </c>
      <c r="B612" s="14">
        <v>8435134840635</v>
      </c>
      <c r="C612" s="19" t="s">
        <v>937</v>
      </c>
      <c r="D612" s="16" t="s">
        <v>1368</v>
      </c>
      <c r="E612" s="16" t="s">
        <v>1366</v>
      </c>
      <c r="F612" s="16" t="s">
        <v>1364</v>
      </c>
      <c r="G612" s="21">
        <v>1</v>
      </c>
      <c r="H612" s="19" t="s">
        <v>866</v>
      </c>
      <c r="I612" s="17">
        <v>512</v>
      </c>
      <c r="J612" s="20" t="s">
        <v>288</v>
      </c>
      <c r="K612" s="28" t="s">
        <v>1345</v>
      </c>
      <c r="L612" s="51">
        <v>7511</v>
      </c>
      <c r="M612"/>
      <c r="N612"/>
      <c r="O612"/>
      <c r="P612"/>
      <c r="Q612"/>
      <c r="R612"/>
      <c r="S612"/>
      <c r="T612"/>
      <c r="U612"/>
      <c r="V612"/>
      <c r="W612"/>
      <c r="X612"/>
      <c r="Y612"/>
      <c r="Z612"/>
      <c r="AA612"/>
      <c r="AB612"/>
      <c r="AC612"/>
      <c r="AD612"/>
      <c r="AE612"/>
      <c r="AF612"/>
      <c r="AG612"/>
      <c r="AH612"/>
      <c r="AI612"/>
      <c r="AJ612"/>
      <c r="AK612"/>
      <c r="AL612"/>
      <c r="AM612"/>
      <c r="AN612"/>
      <c r="AO612"/>
      <c r="AP612"/>
      <c r="AQ612"/>
      <c r="AR612"/>
      <c r="AS612"/>
      <c r="AT612"/>
      <c r="AU612"/>
      <c r="AV612"/>
      <c r="AW612"/>
      <c r="AX612"/>
      <c r="AY612"/>
      <c r="AZ612"/>
      <c r="BA612"/>
      <c r="BB612"/>
      <c r="BC612"/>
      <c r="BD612"/>
      <c r="BE612"/>
      <c r="BF612"/>
      <c r="BG612"/>
      <c r="BH612"/>
      <c r="BI612"/>
      <c r="BJ612"/>
      <c r="BK612"/>
      <c r="BL612"/>
      <c r="BM612"/>
      <c r="BN612"/>
      <c r="BO612"/>
      <c r="BP612"/>
      <c r="BQ612"/>
      <c r="BR612"/>
      <c r="BS612"/>
      <c r="BT612"/>
      <c r="BU612"/>
      <c r="BV612"/>
      <c r="BW612"/>
      <c r="BX612"/>
      <c r="BY612"/>
      <c r="BZ612"/>
      <c r="CA612"/>
      <c r="CB612"/>
      <c r="CC612"/>
      <c r="CD612"/>
      <c r="CE612"/>
      <c r="CF612"/>
      <c r="CG612"/>
      <c r="CH612"/>
      <c r="CI612"/>
      <c r="CJ612"/>
      <c r="CK612"/>
      <c r="CL612"/>
      <c r="CM612"/>
      <c r="CN612"/>
      <c r="CO612"/>
      <c r="CP612"/>
      <c r="CQ612"/>
      <c r="CR612"/>
      <c r="CS612"/>
      <c r="CT612"/>
      <c r="CU612"/>
      <c r="CV612"/>
      <c r="CW612"/>
      <c r="CX612"/>
      <c r="CY612"/>
      <c r="CZ612"/>
      <c r="DA612"/>
      <c r="DB612"/>
      <c r="DC612"/>
      <c r="DD612"/>
      <c r="DE612"/>
      <c r="DF612"/>
      <c r="DG612"/>
      <c r="DH612"/>
      <c r="DI612"/>
      <c r="DJ612"/>
      <c r="DK612"/>
      <c r="DL612"/>
      <c r="DM612"/>
      <c r="DN612"/>
      <c r="DO612"/>
      <c r="DP612"/>
      <c r="DQ612"/>
      <c r="DR612"/>
      <c r="DS612"/>
      <c r="DT612"/>
      <c r="DU612"/>
      <c r="DV612"/>
      <c r="DW612"/>
      <c r="DX612"/>
      <c r="DY612"/>
      <c r="DZ612"/>
      <c r="EA612"/>
      <c r="EB612"/>
      <c r="EC612"/>
      <c r="ED612"/>
      <c r="EE612"/>
      <c r="EF612"/>
      <c r="EG612"/>
      <c r="EH612"/>
      <c r="EI612"/>
      <c r="EJ612"/>
      <c r="EK612"/>
      <c r="EL612"/>
      <c r="EM612"/>
      <c r="EN612"/>
      <c r="EO612"/>
      <c r="EP612"/>
      <c r="EQ612"/>
      <c r="ER612"/>
      <c r="ES612"/>
      <c r="ET612"/>
      <c r="EU612"/>
      <c r="EV612"/>
      <c r="EW612"/>
      <c r="EX612"/>
      <c r="EY612"/>
      <c r="EZ612"/>
      <c r="FA612"/>
      <c r="FB612"/>
      <c r="FC612"/>
      <c r="FD612"/>
      <c r="FE612"/>
      <c r="FF612"/>
      <c r="FG612"/>
      <c r="FH612"/>
      <c r="FI612"/>
      <c r="FJ612"/>
      <c r="FK612"/>
      <c r="FL612"/>
      <c r="FM612"/>
      <c r="FN612"/>
      <c r="FO612"/>
      <c r="FP612"/>
      <c r="FQ612"/>
      <c r="FR612"/>
      <c r="FS612"/>
      <c r="FT612"/>
      <c r="FU612"/>
      <c r="FV612"/>
      <c r="FW612"/>
      <c r="FX612"/>
      <c r="FY612"/>
      <c r="FZ612"/>
      <c r="GA612"/>
      <c r="GB612"/>
      <c r="GC612"/>
      <c r="GD612"/>
      <c r="GE612"/>
      <c r="GF612"/>
      <c r="GG612"/>
      <c r="GH612"/>
      <c r="GI612"/>
      <c r="GJ612"/>
      <c r="GK612"/>
      <c r="GL612"/>
      <c r="GM612"/>
      <c r="GN612"/>
      <c r="GO612"/>
      <c r="GP612"/>
      <c r="GQ612"/>
      <c r="GR612"/>
      <c r="GS612"/>
      <c r="GT612"/>
      <c r="GU612"/>
      <c r="GV612"/>
      <c r="GW612"/>
      <c r="GX612"/>
      <c r="GY612"/>
      <c r="GZ612"/>
      <c r="HA612"/>
      <c r="HB612"/>
      <c r="HC612"/>
      <c r="HD612"/>
      <c r="HE612"/>
      <c r="HF612"/>
      <c r="HG612"/>
    </row>
    <row r="613" spans="1:215" s="7" customFormat="1">
      <c r="A613" s="27" t="s">
        <v>923</v>
      </c>
      <c r="B613" s="14">
        <v>8435134840642</v>
      </c>
      <c r="C613" s="19" t="s">
        <v>938</v>
      </c>
      <c r="D613" s="16" t="s">
        <v>1368</v>
      </c>
      <c r="E613" s="16" t="s">
        <v>1365</v>
      </c>
      <c r="F613" s="16" t="s">
        <v>1364</v>
      </c>
      <c r="G613" s="21">
        <v>1</v>
      </c>
      <c r="H613" s="19" t="s">
        <v>866</v>
      </c>
      <c r="I613" s="17">
        <v>465</v>
      </c>
      <c r="J613" s="20" t="s">
        <v>286</v>
      </c>
      <c r="K613" s="28" t="s">
        <v>1340</v>
      </c>
      <c r="L613" s="51">
        <v>6850</v>
      </c>
      <c r="M613"/>
      <c r="N613"/>
      <c r="O613"/>
      <c r="P613"/>
      <c r="Q613"/>
      <c r="R613"/>
      <c r="S613"/>
      <c r="T613"/>
      <c r="U613"/>
      <c r="V613"/>
      <c r="W613"/>
      <c r="X613"/>
      <c r="Y613"/>
      <c r="Z613"/>
      <c r="AA613"/>
      <c r="AB613"/>
      <c r="AC613"/>
      <c r="AD613"/>
      <c r="AE613"/>
      <c r="AF613"/>
      <c r="AG613"/>
      <c r="AH613"/>
      <c r="AI613"/>
      <c r="AJ613"/>
      <c r="AK613"/>
      <c r="AL613"/>
      <c r="AM613"/>
      <c r="AN613"/>
      <c r="AO613"/>
      <c r="AP613"/>
      <c r="AQ613"/>
      <c r="AR613"/>
      <c r="AS613"/>
      <c r="AT613"/>
      <c r="AU613"/>
      <c r="AV613"/>
      <c r="AW613"/>
      <c r="AX613"/>
      <c r="AY613"/>
      <c r="AZ613"/>
      <c r="BA613"/>
      <c r="BB613"/>
      <c r="BC613"/>
      <c r="BD613"/>
      <c r="BE613"/>
      <c r="BF613"/>
      <c r="BG613"/>
      <c r="BH613"/>
      <c r="BI613"/>
      <c r="BJ613"/>
      <c r="BK613"/>
      <c r="BL613"/>
      <c r="BM613"/>
      <c r="BN613"/>
      <c r="BO613"/>
      <c r="BP613"/>
      <c r="BQ613"/>
      <c r="BR613"/>
      <c r="BS613"/>
      <c r="BT613"/>
      <c r="BU613"/>
      <c r="BV613"/>
      <c r="BW613"/>
      <c r="BX613"/>
      <c r="BY613"/>
      <c r="BZ613"/>
      <c r="CA613"/>
      <c r="CB613"/>
      <c r="CC613"/>
      <c r="CD613"/>
      <c r="CE613"/>
      <c r="CF613"/>
      <c r="CG613"/>
      <c r="CH613"/>
      <c r="CI613"/>
      <c r="CJ613"/>
      <c r="CK613"/>
      <c r="CL613"/>
      <c r="CM613"/>
      <c r="CN613"/>
      <c r="CO613"/>
      <c r="CP613"/>
      <c r="CQ613"/>
      <c r="CR613"/>
      <c r="CS613"/>
      <c r="CT613"/>
      <c r="CU613"/>
      <c r="CV613"/>
      <c r="CW613"/>
      <c r="CX613"/>
      <c r="CY613"/>
      <c r="CZ613"/>
      <c r="DA613"/>
      <c r="DB613"/>
      <c r="DC613"/>
      <c r="DD613"/>
      <c r="DE613"/>
      <c r="DF613"/>
      <c r="DG613"/>
      <c r="DH613"/>
      <c r="DI613"/>
      <c r="DJ613"/>
      <c r="DK613"/>
      <c r="DL613"/>
      <c r="DM613"/>
      <c r="DN613"/>
      <c r="DO613"/>
      <c r="DP613"/>
      <c r="DQ613"/>
      <c r="DR613"/>
      <c r="DS613"/>
      <c r="DT613"/>
      <c r="DU613"/>
      <c r="DV613"/>
      <c r="DW613"/>
      <c r="DX613"/>
      <c r="DY613"/>
      <c r="DZ613"/>
      <c r="EA613"/>
      <c r="EB613"/>
      <c r="EC613"/>
      <c r="ED613"/>
      <c r="EE613"/>
      <c r="EF613"/>
      <c r="EG613"/>
      <c r="EH613"/>
      <c r="EI613"/>
      <c r="EJ613"/>
      <c r="EK613"/>
      <c r="EL613"/>
      <c r="EM613"/>
      <c r="EN613"/>
      <c r="EO613"/>
      <c r="EP613"/>
      <c r="EQ613"/>
      <c r="ER613"/>
      <c r="ES613"/>
      <c r="ET613"/>
      <c r="EU613"/>
      <c r="EV613"/>
      <c r="EW613"/>
      <c r="EX613"/>
      <c r="EY613"/>
      <c r="EZ613"/>
      <c r="FA613"/>
      <c r="FB613"/>
      <c r="FC613"/>
      <c r="FD613"/>
      <c r="FE613"/>
      <c r="FF613"/>
      <c r="FG613"/>
      <c r="FH613"/>
      <c r="FI613"/>
      <c r="FJ613"/>
      <c r="FK613"/>
      <c r="FL613"/>
      <c r="FM613"/>
      <c r="FN613"/>
      <c r="FO613"/>
      <c r="FP613"/>
      <c r="FQ613"/>
      <c r="FR613"/>
      <c r="FS613"/>
      <c r="FT613"/>
      <c r="FU613"/>
      <c r="FV613"/>
      <c r="FW613"/>
      <c r="FX613"/>
      <c r="FY613"/>
      <c r="FZ613"/>
      <c r="GA613"/>
      <c r="GB613"/>
      <c r="GC613"/>
      <c r="GD613"/>
      <c r="GE613"/>
      <c r="GF613"/>
      <c r="GG613"/>
      <c r="GH613"/>
      <c r="GI613"/>
      <c r="GJ613"/>
      <c r="GK613"/>
      <c r="GL613"/>
      <c r="GM613"/>
      <c r="GN613"/>
      <c r="GO613"/>
      <c r="GP613"/>
      <c r="GQ613"/>
      <c r="GR613"/>
      <c r="GS613"/>
      <c r="GT613"/>
      <c r="GU613"/>
      <c r="GV613"/>
      <c r="GW613"/>
      <c r="GX613"/>
      <c r="GY613"/>
      <c r="GZ613"/>
      <c r="HA613"/>
      <c r="HB613"/>
      <c r="HC613"/>
      <c r="HD613"/>
      <c r="HE613"/>
      <c r="HF613"/>
      <c r="HG613"/>
    </row>
    <row r="614" spans="1:215" s="7" customFormat="1" ht="18" customHeight="1">
      <c r="A614" s="27" t="s">
        <v>924</v>
      </c>
      <c r="B614" s="14">
        <v>8435134840659</v>
      </c>
      <c r="C614" s="19" t="s">
        <v>939</v>
      </c>
      <c r="D614" s="16" t="s">
        <v>1368</v>
      </c>
      <c r="E614" s="16" t="s">
        <v>1365</v>
      </c>
      <c r="F614" s="16" t="s">
        <v>1364</v>
      </c>
      <c r="G614" s="21">
        <v>1</v>
      </c>
      <c r="H614" s="19" t="s">
        <v>866</v>
      </c>
      <c r="I614" s="17">
        <v>465</v>
      </c>
      <c r="J614" s="20" t="s">
        <v>288</v>
      </c>
      <c r="K614" s="28" t="s">
        <v>1345</v>
      </c>
      <c r="L614" s="51">
        <v>7057</v>
      </c>
      <c r="M614"/>
      <c r="N614"/>
      <c r="O614"/>
      <c r="P614"/>
      <c r="Q614"/>
      <c r="R614"/>
      <c r="S614"/>
      <c r="T614"/>
      <c r="U614"/>
      <c r="V614"/>
      <c r="W614"/>
      <c r="X614"/>
      <c r="Y614"/>
      <c r="Z614"/>
      <c r="AA614"/>
      <c r="AB614"/>
      <c r="AC614"/>
      <c r="AD614"/>
      <c r="AE614"/>
      <c r="AF614"/>
      <c r="AG614"/>
      <c r="AH614"/>
      <c r="AI614"/>
      <c r="AJ614"/>
      <c r="AK614"/>
      <c r="AL614"/>
      <c r="AM614"/>
      <c r="AN614"/>
      <c r="AO614"/>
      <c r="AP614"/>
      <c r="AQ614"/>
      <c r="AR614"/>
      <c r="AS614"/>
      <c r="AT614"/>
      <c r="AU614"/>
      <c r="AV614"/>
      <c r="AW614"/>
      <c r="AX614"/>
      <c r="AY614"/>
      <c r="AZ614"/>
      <c r="BA614"/>
      <c r="BB614"/>
      <c r="BC614"/>
      <c r="BD614"/>
      <c r="BE614"/>
      <c r="BF614"/>
      <c r="BG614"/>
      <c r="BH614"/>
      <c r="BI614"/>
      <c r="BJ614"/>
      <c r="BK614"/>
      <c r="BL614"/>
      <c r="BM614"/>
      <c r="BN614"/>
      <c r="BO614"/>
      <c r="BP614"/>
      <c r="BQ614"/>
      <c r="BR614"/>
      <c r="BS614"/>
      <c r="BT614"/>
      <c r="BU614"/>
      <c r="BV614"/>
      <c r="BW614"/>
      <c r="BX614"/>
      <c r="BY614"/>
      <c r="BZ614"/>
      <c r="CA614"/>
      <c r="CB614"/>
      <c r="CC614"/>
      <c r="CD614"/>
      <c r="CE614"/>
      <c r="CF614"/>
      <c r="CG614"/>
      <c r="CH614"/>
      <c r="CI614"/>
      <c r="CJ614"/>
      <c r="CK614"/>
      <c r="CL614"/>
      <c r="CM614"/>
      <c r="CN614"/>
      <c r="CO614"/>
      <c r="CP614"/>
      <c r="CQ614"/>
      <c r="CR614"/>
      <c r="CS614"/>
      <c r="CT614"/>
      <c r="CU614"/>
      <c r="CV614"/>
      <c r="CW614"/>
      <c r="CX614"/>
      <c r="CY614"/>
      <c r="CZ614"/>
      <c r="DA614"/>
      <c r="DB614"/>
      <c r="DC614"/>
      <c r="DD614"/>
      <c r="DE614"/>
      <c r="DF614"/>
      <c r="DG614"/>
      <c r="DH614"/>
      <c r="DI614"/>
      <c r="DJ614"/>
      <c r="DK614"/>
      <c r="DL614"/>
      <c r="DM614"/>
      <c r="DN614"/>
      <c r="DO614"/>
      <c r="DP614"/>
      <c r="DQ614"/>
      <c r="DR614"/>
      <c r="DS614"/>
      <c r="DT614"/>
      <c r="DU614"/>
      <c r="DV614"/>
      <c r="DW614"/>
      <c r="DX614"/>
      <c r="DY614"/>
      <c r="DZ614"/>
      <c r="EA614"/>
      <c r="EB614"/>
      <c r="EC614"/>
      <c r="ED614"/>
      <c r="EE614"/>
      <c r="EF614"/>
      <c r="EG614"/>
      <c r="EH614"/>
      <c r="EI614"/>
      <c r="EJ614"/>
      <c r="EK614"/>
      <c r="EL614"/>
      <c r="EM614"/>
      <c r="EN614"/>
      <c r="EO614"/>
      <c r="EP614"/>
      <c r="EQ614"/>
      <c r="ER614"/>
      <c r="ES614"/>
      <c r="ET614"/>
      <c r="EU614"/>
      <c r="EV614"/>
      <c r="EW614"/>
      <c r="EX614"/>
      <c r="EY614"/>
      <c r="EZ614"/>
      <c r="FA614"/>
      <c r="FB614"/>
      <c r="FC614"/>
      <c r="FD614"/>
      <c r="FE614"/>
      <c r="FF614"/>
      <c r="FG614"/>
      <c r="FH614"/>
      <c r="FI614"/>
      <c r="FJ614"/>
      <c r="FK614"/>
      <c r="FL614"/>
      <c r="FM614"/>
      <c r="FN614"/>
      <c r="FO614"/>
      <c r="FP614"/>
      <c r="FQ614"/>
      <c r="FR614"/>
      <c r="FS614"/>
      <c r="FT614"/>
      <c r="FU614"/>
      <c r="FV614"/>
      <c r="FW614"/>
      <c r="FX614"/>
      <c r="FY614"/>
      <c r="FZ614"/>
      <c r="GA614"/>
      <c r="GB614"/>
      <c r="GC614"/>
      <c r="GD614"/>
      <c r="GE614"/>
      <c r="GF614"/>
      <c r="GG614"/>
      <c r="GH614"/>
      <c r="GI614"/>
      <c r="GJ614"/>
      <c r="GK614"/>
      <c r="GL614"/>
      <c r="GM614"/>
      <c r="GN614"/>
      <c r="GO614"/>
      <c r="GP614"/>
      <c r="GQ614"/>
      <c r="GR614"/>
      <c r="GS614"/>
      <c r="GT614"/>
      <c r="GU614"/>
      <c r="GV614"/>
      <c r="GW614"/>
      <c r="GX614"/>
      <c r="GY614"/>
      <c r="GZ614"/>
      <c r="HA614"/>
      <c r="HB614"/>
      <c r="HC614"/>
      <c r="HD614"/>
      <c r="HE614"/>
      <c r="HF614"/>
      <c r="HG614"/>
    </row>
    <row r="615" spans="1:215" s="7" customFormat="1" ht="18" customHeight="1">
      <c r="A615" s="27" t="s">
        <v>925</v>
      </c>
      <c r="B615" s="14">
        <v>8435134840666</v>
      </c>
      <c r="C615" s="19" t="s">
        <v>940</v>
      </c>
      <c r="D615" s="16" t="s">
        <v>1368</v>
      </c>
      <c r="E615" s="16" t="s">
        <v>1366</v>
      </c>
      <c r="F615" s="16" t="s">
        <v>1364</v>
      </c>
      <c r="G615" s="21">
        <v>1</v>
      </c>
      <c r="H615" s="19" t="s">
        <v>866</v>
      </c>
      <c r="I615" s="17">
        <v>512</v>
      </c>
      <c r="J615" s="20" t="s">
        <v>286</v>
      </c>
      <c r="K615" s="28" t="s">
        <v>1340</v>
      </c>
      <c r="L615" s="51">
        <v>7625</v>
      </c>
      <c r="M615"/>
      <c r="N615"/>
      <c r="O615"/>
      <c r="P615"/>
      <c r="Q615"/>
      <c r="R615"/>
      <c r="S615"/>
      <c r="T615"/>
      <c r="U615"/>
      <c r="V615"/>
      <c r="W615"/>
      <c r="X615"/>
      <c r="Y615"/>
      <c r="Z615"/>
      <c r="AA615"/>
      <c r="AB615"/>
      <c r="AC615"/>
      <c r="AD615"/>
      <c r="AE615"/>
      <c r="AF615"/>
      <c r="AG615"/>
      <c r="AH615"/>
      <c r="AI615"/>
      <c r="AJ615"/>
      <c r="AK615"/>
      <c r="AL615"/>
      <c r="AM615"/>
      <c r="AN615"/>
      <c r="AO615"/>
      <c r="AP615"/>
      <c r="AQ615"/>
      <c r="AR615"/>
      <c r="AS615"/>
      <c r="AT615"/>
      <c r="AU615"/>
      <c r="AV615"/>
      <c r="AW615"/>
      <c r="AX615"/>
      <c r="AY615"/>
      <c r="AZ615"/>
      <c r="BA615"/>
      <c r="BB615"/>
      <c r="BC615"/>
      <c r="BD615"/>
      <c r="BE615"/>
      <c r="BF615"/>
      <c r="BG615"/>
      <c r="BH615"/>
      <c r="BI615"/>
      <c r="BJ615"/>
      <c r="BK615"/>
      <c r="BL615"/>
      <c r="BM615"/>
      <c r="BN615"/>
      <c r="BO615"/>
      <c r="BP615"/>
      <c r="BQ615"/>
      <c r="BR615"/>
      <c r="BS615"/>
      <c r="BT615"/>
      <c r="BU615"/>
      <c r="BV615"/>
      <c r="BW615"/>
      <c r="BX615"/>
      <c r="BY615"/>
      <c r="BZ615"/>
      <c r="CA615"/>
      <c r="CB615"/>
      <c r="CC615"/>
      <c r="CD615"/>
      <c r="CE615"/>
      <c r="CF615"/>
      <c r="CG615"/>
      <c r="CH615"/>
      <c r="CI615"/>
      <c r="CJ615"/>
      <c r="CK615"/>
      <c r="CL615"/>
      <c r="CM615"/>
      <c r="CN615"/>
      <c r="CO615"/>
      <c r="CP615"/>
      <c r="CQ615"/>
      <c r="CR615"/>
      <c r="CS615"/>
      <c r="CT615"/>
      <c r="CU615"/>
      <c r="CV615"/>
      <c r="CW615"/>
      <c r="CX615"/>
      <c r="CY615"/>
      <c r="CZ615"/>
      <c r="DA615"/>
      <c r="DB615"/>
      <c r="DC615"/>
      <c r="DD615"/>
      <c r="DE615"/>
      <c r="DF615"/>
      <c r="DG615"/>
      <c r="DH615"/>
      <c r="DI615"/>
      <c r="DJ615"/>
      <c r="DK615"/>
      <c r="DL615"/>
      <c r="DM615"/>
      <c r="DN615"/>
      <c r="DO615"/>
      <c r="DP615"/>
      <c r="DQ615"/>
      <c r="DR615"/>
      <c r="DS615"/>
      <c r="DT615"/>
      <c r="DU615"/>
      <c r="DV615"/>
      <c r="DW615"/>
      <c r="DX615"/>
      <c r="DY615"/>
      <c r="DZ615"/>
      <c r="EA615"/>
      <c r="EB615"/>
      <c r="EC615"/>
      <c r="ED615"/>
      <c r="EE615"/>
      <c r="EF615"/>
      <c r="EG615"/>
      <c r="EH615"/>
      <c r="EI615"/>
      <c r="EJ615"/>
      <c r="EK615"/>
      <c r="EL615"/>
      <c r="EM615"/>
      <c r="EN615"/>
      <c r="EO615"/>
      <c r="EP615"/>
      <c r="EQ615"/>
      <c r="ER615"/>
      <c r="ES615"/>
      <c r="ET615"/>
      <c r="EU615"/>
      <c r="EV615"/>
      <c r="EW615"/>
      <c r="EX615"/>
      <c r="EY615"/>
      <c r="EZ615"/>
      <c r="FA615"/>
      <c r="FB615"/>
      <c r="FC615"/>
      <c r="FD615"/>
      <c r="FE615"/>
      <c r="FF615"/>
      <c r="FG615"/>
      <c r="FH615"/>
      <c r="FI615"/>
      <c r="FJ615"/>
      <c r="FK615"/>
      <c r="FL615"/>
      <c r="FM615"/>
      <c r="FN615"/>
      <c r="FO615"/>
      <c r="FP615"/>
      <c r="FQ615"/>
      <c r="FR615"/>
      <c r="FS615"/>
      <c r="FT615"/>
      <c r="FU615"/>
      <c r="FV615"/>
      <c r="FW615"/>
      <c r="FX615"/>
      <c r="FY615"/>
      <c r="FZ615"/>
      <c r="GA615"/>
      <c r="GB615"/>
      <c r="GC615"/>
      <c r="GD615"/>
      <c r="GE615"/>
      <c r="GF615"/>
      <c r="GG615"/>
      <c r="GH615"/>
      <c r="GI615"/>
      <c r="GJ615"/>
      <c r="GK615"/>
      <c r="GL615"/>
      <c r="GM615"/>
      <c r="GN615"/>
      <c r="GO615"/>
      <c r="GP615"/>
      <c r="GQ615"/>
      <c r="GR615"/>
      <c r="GS615"/>
      <c r="GT615"/>
      <c r="GU615"/>
      <c r="GV615"/>
      <c r="GW615"/>
      <c r="GX615"/>
      <c r="GY615"/>
      <c r="GZ615"/>
      <c r="HA615"/>
      <c r="HB615"/>
      <c r="HC615"/>
      <c r="HD615"/>
      <c r="HE615"/>
      <c r="HF615"/>
      <c r="HG615"/>
    </row>
    <row r="616" spans="1:215" s="7" customFormat="1" ht="18" customHeight="1">
      <c r="A616" s="27" t="s">
        <v>926</v>
      </c>
      <c r="B616" s="14">
        <v>8435134840673</v>
      </c>
      <c r="C616" s="19" t="s">
        <v>941</v>
      </c>
      <c r="D616" s="16" t="s">
        <v>1368</v>
      </c>
      <c r="E616" s="16" t="s">
        <v>1366</v>
      </c>
      <c r="F616" s="16" t="s">
        <v>1364</v>
      </c>
      <c r="G616" s="21">
        <v>1</v>
      </c>
      <c r="H616" s="19" t="s">
        <v>866</v>
      </c>
      <c r="I616" s="17">
        <v>512</v>
      </c>
      <c r="J616" s="20" t="s">
        <v>288</v>
      </c>
      <c r="K616" s="28" t="s">
        <v>1345</v>
      </c>
      <c r="L616" s="51">
        <v>7828</v>
      </c>
      <c r="M616"/>
      <c r="N616"/>
      <c r="O616"/>
      <c r="P616"/>
      <c r="Q616"/>
      <c r="R616"/>
      <c r="S616"/>
      <c r="T616"/>
      <c r="U616"/>
      <c r="V616"/>
      <c r="W616"/>
      <c r="X616"/>
      <c r="Y616"/>
      <c r="Z616"/>
      <c r="AA616"/>
      <c r="AB616"/>
      <c r="AC616"/>
      <c r="AD616"/>
      <c r="AE616"/>
      <c r="AF616"/>
      <c r="AG616"/>
      <c r="AH616"/>
      <c r="AI616"/>
      <c r="AJ616"/>
      <c r="AK616"/>
      <c r="AL616"/>
      <c r="AM616"/>
      <c r="AN616"/>
      <c r="AO616"/>
      <c r="AP616"/>
      <c r="AQ616"/>
      <c r="AR616"/>
      <c r="AS616"/>
      <c r="AT616"/>
      <c r="AU616"/>
      <c r="AV616"/>
      <c r="AW616"/>
      <c r="AX616"/>
      <c r="AY616"/>
      <c r="AZ616"/>
      <c r="BA616"/>
      <c r="BB616"/>
      <c r="BC616"/>
      <c r="BD616"/>
      <c r="BE616"/>
      <c r="BF616"/>
      <c r="BG616"/>
      <c r="BH616"/>
      <c r="BI616"/>
      <c r="BJ616"/>
      <c r="BK616"/>
      <c r="BL616"/>
      <c r="BM616"/>
      <c r="BN616"/>
      <c r="BO616"/>
      <c r="BP616"/>
      <c r="BQ616"/>
      <c r="BR616"/>
      <c r="BS616"/>
      <c r="BT616"/>
      <c r="BU616"/>
      <c r="BV616"/>
      <c r="BW616"/>
      <c r="BX616"/>
      <c r="BY616"/>
      <c r="BZ616"/>
      <c r="CA616"/>
      <c r="CB616"/>
      <c r="CC616"/>
      <c r="CD616"/>
      <c r="CE616"/>
      <c r="CF616"/>
      <c r="CG616"/>
      <c r="CH616"/>
      <c r="CI616"/>
      <c r="CJ616"/>
      <c r="CK616"/>
      <c r="CL616"/>
      <c r="CM616"/>
      <c r="CN616"/>
      <c r="CO616"/>
      <c r="CP616"/>
      <c r="CQ616"/>
      <c r="CR616"/>
      <c r="CS616"/>
      <c r="CT616"/>
      <c r="CU616"/>
      <c r="CV616"/>
      <c r="CW616"/>
      <c r="CX616"/>
      <c r="CY616"/>
      <c r="CZ616"/>
      <c r="DA616"/>
      <c r="DB616"/>
      <c r="DC616"/>
      <c r="DD616"/>
      <c r="DE616"/>
      <c r="DF616"/>
      <c r="DG616"/>
      <c r="DH616"/>
      <c r="DI616"/>
      <c r="DJ616"/>
      <c r="DK616"/>
      <c r="DL616"/>
      <c r="DM616"/>
      <c r="DN616"/>
      <c r="DO616"/>
      <c r="DP616"/>
      <c r="DQ616"/>
      <c r="DR616"/>
      <c r="DS616"/>
      <c r="DT616"/>
      <c r="DU616"/>
      <c r="DV616"/>
      <c r="DW616"/>
      <c r="DX616"/>
      <c r="DY616"/>
      <c r="DZ616"/>
      <c r="EA616"/>
      <c r="EB616"/>
      <c r="EC616"/>
      <c r="ED616"/>
      <c r="EE616"/>
      <c r="EF616"/>
      <c r="EG616"/>
      <c r="EH616"/>
      <c r="EI616"/>
      <c r="EJ616"/>
      <c r="EK616"/>
      <c r="EL616"/>
      <c r="EM616"/>
      <c r="EN616"/>
      <c r="EO616"/>
      <c r="EP616"/>
      <c r="EQ616"/>
      <c r="ER616"/>
      <c r="ES616"/>
      <c r="ET616"/>
      <c r="EU616"/>
      <c r="EV616"/>
      <c r="EW616"/>
      <c r="EX616"/>
      <c r="EY616"/>
      <c r="EZ616"/>
      <c r="FA616"/>
      <c r="FB616"/>
      <c r="FC616"/>
      <c r="FD616"/>
      <c r="FE616"/>
      <c r="FF616"/>
      <c r="FG616"/>
      <c r="FH616"/>
      <c r="FI616"/>
      <c r="FJ616"/>
      <c r="FK616"/>
      <c r="FL616"/>
      <c r="FM616"/>
      <c r="FN616"/>
      <c r="FO616"/>
      <c r="FP616"/>
      <c r="FQ616"/>
      <c r="FR616"/>
      <c r="FS616"/>
      <c r="FT616"/>
      <c r="FU616"/>
      <c r="FV616"/>
      <c r="FW616"/>
      <c r="FX616"/>
      <c r="FY616"/>
      <c r="FZ616"/>
      <c r="GA616"/>
      <c r="GB616"/>
      <c r="GC616"/>
      <c r="GD616"/>
      <c r="GE616"/>
      <c r="GF616"/>
      <c r="GG616"/>
      <c r="GH616"/>
      <c r="GI616"/>
      <c r="GJ616"/>
      <c r="GK616"/>
      <c r="GL616"/>
      <c r="GM616"/>
      <c r="GN616"/>
      <c r="GO616"/>
      <c r="GP616"/>
      <c r="GQ616"/>
      <c r="GR616"/>
      <c r="GS616"/>
      <c r="GT616"/>
      <c r="GU616"/>
      <c r="GV616"/>
      <c r="GW616"/>
      <c r="GX616"/>
      <c r="GY616"/>
      <c r="GZ616"/>
      <c r="HA616"/>
      <c r="HB616"/>
      <c r="HC616"/>
      <c r="HD616"/>
      <c r="HE616"/>
      <c r="HF616"/>
      <c r="HG616"/>
    </row>
    <row r="617" spans="1:215" s="7" customFormat="1" ht="18" customHeight="1">
      <c r="A617" s="27" t="s">
        <v>942</v>
      </c>
      <c r="B617" s="14">
        <v>8435134840680</v>
      </c>
      <c r="C617" s="19" t="s">
        <v>958</v>
      </c>
      <c r="D617" s="16" t="s">
        <v>1368</v>
      </c>
      <c r="E617" s="16" t="s">
        <v>1365</v>
      </c>
      <c r="F617" s="16" t="s">
        <v>1364</v>
      </c>
      <c r="G617" s="21">
        <v>1</v>
      </c>
      <c r="H617" s="19" t="s">
        <v>866</v>
      </c>
      <c r="I617" s="17" t="s">
        <v>570</v>
      </c>
      <c r="J617" s="20" t="s">
        <v>289</v>
      </c>
      <c r="K617" s="28" t="s">
        <v>1291</v>
      </c>
      <c r="L617" s="51">
        <v>6593</v>
      </c>
      <c r="M617"/>
      <c r="N617"/>
      <c r="O617"/>
      <c r="P617"/>
      <c r="Q617"/>
      <c r="R617"/>
      <c r="S617"/>
      <c r="T617"/>
      <c r="U617"/>
      <c r="V617"/>
      <c r="W617"/>
      <c r="X617"/>
      <c r="Y617"/>
      <c r="Z617"/>
      <c r="AA617"/>
      <c r="AB617"/>
      <c r="AC617"/>
      <c r="AD617"/>
      <c r="AE617"/>
      <c r="AF617"/>
      <c r="AG617"/>
      <c r="AH617"/>
      <c r="AI617"/>
      <c r="AJ617"/>
      <c r="AK617"/>
      <c r="AL617"/>
      <c r="AM617"/>
      <c r="AN617"/>
      <c r="AO617"/>
      <c r="AP617"/>
      <c r="AQ617"/>
      <c r="AR617"/>
      <c r="AS617"/>
      <c r="AT617"/>
      <c r="AU617"/>
      <c r="AV617"/>
      <c r="AW617"/>
      <c r="AX617"/>
      <c r="AY617"/>
      <c r="AZ617"/>
      <c r="BA617"/>
      <c r="BB617"/>
      <c r="BC617"/>
      <c r="BD617"/>
      <c r="BE617"/>
      <c r="BF617"/>
      <c r="BG617"/>
      <c r="BH617"/>
      <c r="BI617"/>
      <c r="BJ617"/>
      <c r="BK617"/>
      <c r="BL617"/>
      <c r="BM617"/>
      <c r="BN617"/>
      <c r="BO617"/>
      <c r="BP617"/>
      <c r="BQ617"/>
      <c r="BR617"/>
      <c r="BS617"/>
      <c r="BT617"/>
      <c r="BU617"/>
      <c r="BV617"/>
      <c r="BW617"/>
      <c r="BX617"/>
      <c r="BY617"/>
      <c r="BZ617"/>
      <c r="CA617"/>
      <c r="CB617"/>
      <c r="CC617"/>
      <c r="CD617"/>
      <c r="CE617"/>
      <c r="CF617"/>
      <c r="CG617"/>
      <c r="CH617"/>
      <c r="CI617"/>
      <c r="CJ617"/>
      <c r="CK617"/>
      <c r="CL617"/>
      <c r="CM617"/>
      <c r="CN617"/>
      <c r="CO617"/>
      <c r="CP617"/>
      <c r="CQ617"/>
      <c r="CR617"/>
      <c r="CS617"/>
      <c r="CT617"/>
      <c r="CU617"/>
      <c r="CV617"/>
      <c r="CW617"/>
      <c r="CX617"/>
      <c r="CY617"/>
      <c r="CZ617"/>
      <c r="DA617"/>
      <c r="DB617"/>
      <c r="DC617"/>
      <c r="DD617"/>
      <c r="DE617"/>
      <c r="DF617"/>
      <c r="DG617"/>
      <c r="DH617"/>
      <c r="DI617"/>
      <c r="DJ617"/>
      <c r="DK617"/>
      <c r="DL617"/>
      <c r="DM617"/>
      <c r="DN617"/>
      <c r="DO617"/>
      <c r="DP617"/>
      <c r="DQ617"/>
      <c r="DR617"/>
      <c r="DS617"/>
      <c r="DT617"/>
      <c r="DU617"/>
      <c r="DV617"/>
      <c r="DW617"/>
      <c r="DX617"/>
      <c r="DY617"/>
      <c r="DZ617"/>
      <c r="EA617"/>
      <c r="EB617"/>
      <c r="EC617"/>
      <c r="ED617"/>
      <c r="EE617"/>
      <c r="EF617"/>
      <c r="EG617"/>
      <c r="EH617"/>
      <c r="EI617"/>
      <c r="EJ617"/>
      <c r="EK617"/>
      <c r="EL617"/>
      <c r="EM617"/>
      <c r="EN617"/>
      <c r="EO617"/>
      <c r="EP617"/>
      <c r="EQ617"/>
      <c r="ER617"/>
      <c r="ES617"/>
      <c r="ET617"/>
      <c r="EU617"/>
      <c r="EV617"/>
      <c r="EW617"/>
      <c r="EX617"/>
      <c r="EY617"/>
      <c r="EZ617"/>
      <c r="FA617"/>
      <c r="FB617"/>
      <c r="FC617"/>
      <c r="FD617"/>
      <c r="FE617"/>
      <c r="FF617"/>
      <c r="FG617"/>
      <c r="FH617"/>
      <c r="FI617"/>
      <c r="FJ617"/>
      <c r="FK617"/>
      <c r="FL617"/>
      <c r="FM617"/>
      <c r="FN617"/>
      <c r="FO617"/>
      <c r="FP617"/>
      <c r="FQ617"/>
      <c r="FR617"/>
      <c r="FS617"/>
      <c r="FT617"/>
      <c r="FU617"/>
      <c r="FV617"/>
      <c r="FW617"/>
      <c r="FX617"/>
      <c r="FY617"/>
      <c r="FZ617"/>
      <c r="GA617"/>
      <c r="GB617"/>
      <c r="GC617"/>
      <c r="GD617"/>
      <c r="GE617"/>
      <c r="GF617"/>
      <c r="GG617"/>
      <c r="GH617"/>
      <c r="GI617"/>
      <c r="GJ617"/>
      <c r="GK617"/>
      <c r="GL617"/>
      <c r="GM617"/>
      <c r="GN617"/>
      <c r="GO617"/>
      <c r="GP617"/>
      <c r="GQ617"/>
      <c r="GR617"/>
      <c r="GS617"/>
      <c r="GT617"/>
      <c r="GU617"/>
      <c r="GV617"/>
      <c r="GW617"/>
      <c r="GX617"/>
      <c r="GY617"/>
      <c r="GZ617"/>
      <c r="HA617"/>
      <c r="HB617"/>
      <c r="HC617"/>
      <c r="HD617"/>
      <c r="HE617"/>
      <c r="HF617"/>
      <c r="HG617"/>
    </row>
    <row r="618" spans="1:215" s="7" customFormat="1" ht="18" customHeight="1">
      <c r="A618" s="27" t="s">
        <v>943</v>
      </c>
      <c r="B618" s="14">
        <v>8435134840697</v>
      </c>
      <c r="C618" s="19" t="s">
        <v>959</v>
      </c>
      <c r="D618" s="16" t="s">
        <v>1368</v>
      </c>
      <c r="E618" s="16" t="s">
        <v>1365</v>
      </c>
      <c r="F618" s="16" t="s">
        <v>1364</v>
      </c>
      <c r="G618" s="21">
        <v>1</v>
      </c>
      <c r="H618" s="19" t="s">
        <v>866</v>
      </c>
      <c r="I618" s="17" t="s">
        <v>570</v>
      </c>
      <c r="J618" s="20" t="s">
        <v>289</v>
      </c>
      <c r="K618" s="28" t="s">
        <v>1291</v>
      </c>
      <c r="L618" s="51">
        <v>6794</v>
      </c>
      <c r="M618"/>
      <c r="N618"/>
      <c r="O618"/>
      <c r="P618"/>
      <c r="Q618"/>
      <c r="R618"/>
      <c r="S618"/>
      <c r="T618"/>
      <c r="U618"/>
      <c r="V618"/>
      <c r="W618"/>
      <c r="X618"/>
      <c r="Y618"/>
      <c r="Z618"/>
      <c r="AA618"/>
      <c r="AB618"/>
      <c r="AC618"/>
      <c r="AD618"/>
      <c r="AE618"/>
      <c r="AF618"/>
      <c r="AG618"/>
      <c r="AH618"/>
      <c r="AI618"/>
      <c r="AJ618"/>
      <c r="AK618"/>
      <c r="AL618"/>
      <c r="AM618"/>
      <c r="AN618"/>
      <c r="AO618"/>
      <c r="AP618"/>
      <c r="AQ618"/>
      <c r="AR618"/>
      <c r="AS618"/>
      <c r="AT618"/>
      <c r="AU618"/>
      <c r="AV618"/>
      <c r="AW618"/>
      <c r="AX618"/>
      <c r="AY618"/>
      <c r="AZ618"/>
      <c r="BA618"/>
      <c r="BB618"/>
      <c r="BC618"/>
      <c r="BD618"/>
      <c r="BE618"/>
      <c r="BF618"/>
      <c r="BG618"/>
      <c r="BH618"/>
      <c r="BI618"/>
      <c r="BJ618"/>
      <c r="BK618"/>
      <c r="BL618"/>
      <c r="BM618"/>
      <c r="BN618"/>
      <c r="BO618"/>
      <c r="BP618"/>
      <c r="BQ618"/>
      <c r="BR618"/>
      <c r="BS618"/>
      <c r="BT618"/>
      <c r="BU618"/>
      <c r="BV618"/>
      <c r="BW618"/>
      <c r="BX618"/>
      <c r="BY618"/>
      <c r="BZ618"/>
      <c r="CA618"/>
      <c r="CB618"/>
      <c r="CC618"/>
      <c r="CD618"/>
      <c r="CE618"/>
      <c r="CF618"/>
      <c r="CG618"/>
      <c r="CH618"/>
      <c r="CI618"/>
      <c r="CJ618"/>
      <c r="CK618"/>
      <c r="CL618"/>
      <c r="CM618"/>
      <c r="CN618"/>
      <c r="CO618"/>
      <c r="CP618"/>
      <c r="CQ618"/>
      <c r="CR618"/>
      <c r="CS618"/>
      <c r="CT618"/>
      <c r="CU618"/>
      <c r="CV618"/>
      <c r="CW618"/>
      <c r="CX618"/>
      <c r="CY618"/>
      <c r="CZ618"/>
      <c r="DA618"/>
      <c r="DB618"/>
      <c r="DC618"/>
      <c r="DD618"/>
      <c r="DE618"/>
      <c r="DF618"/>
      <c r="DG618"/>
      <c r="DH618"/>
      <c r="DI618"/>
      <c r="DJ618"/>
      <c r="DK618"/>
      <c r="DL618"/>
      <c r="DM618"/>
      <c r="DN618"/>
      <c r="DO618"/>
      <c r="DP618"/>
      <c r="DQ618"/>
      <c r="DR618"/>
      <c r="DS618"/>
      <c r="DT618"/>
      <c r="DU618"/>
      <c r="DV618"/>
      <c r="DW618"/>
      <c r="DX618"/>
      <c r="DY618"/>
      <c r="DZ618"/>
      <c r="EA618"/>
      <c r="EB618"/>
      <c r="EC618"/>
      <c r="ED618"/>
      <c r="EE618"/>
      <c r="EF618"/>
      <c r="EG618"/>
      <c r="EH618"/>
      <c r="EI618"/>
      <c r="EJ618"/>
      <c r="EK618"/>
      <c r="EL618"/>
      <c r="EM618"/>
      <c r="EN618"/>
      <c r="EO618"/>
      <c r="EP618"/>
      <c r="EQ618"/>
      <c r="ER618"/>
      <c r="ES618"/>
      <c r="ET618"/>
      <c r="EU618"/>
      <c r="EV618"/>
      <c r="EW618"/>
      <c r="EX618"/>
      <c r="EY618"/>
      <c r="EZ618"/>
      <c r="FA618"/>
      <c r="FB618"/>
      <c r="FC618"/>
      <c r="FD618"/>
      <c r="FE618"/>
      <c r="FF618"/>
      <c r="FG618"/>
      <c r="FH618"/>
      <c r="FI618"/>
      <c r="FJ618"/>
      <c r="FK618"/>
      <c r="FL618"/>
      <c r="FM618"/>
      <c r="FN618"/>
      <c r="FO618"/>
      <c r="FP618"/>
      <c r="FQ618"/>
      <c r="FR618"/>
      <c r="FS618"/>
      <c r="FT618"/>
      <c r="FU618"/>
      <c r="FV618"/>
      <c r="FW618"/>
      <c r="FX618"/>
      <c r="FY618"/>
      <c r="FZ618"/>
      <c r="GA618"/>
      <c r="GB618"/>
      <c r="GC618"/>
      <c r="GD618"/>
      <c r="GE618"/>
      <c r="GF618"/>
      <c r="GG618"/>
      <c r="GH618"/>
      <c r="GI618"/>
      <c r="GJ618"/>
      <c r="GK618"/>
      <c r="GL618"/>
      <c r="GM618"/>
      <c r="GN618"/>
      <c r="GO618"/>
      <c r="GP618"/>
      <c r="GQ618"/>
      <c r="GR618"/>
      <c r="GS618"/>
      <c r="GT618"/>
      <c r="GU618"/>
      <c r="GV618"/>
      <c r="GW618"/>
      <c r="GX618"/>
      <c r="GY618"/>
      <c r="GZ618"/>
      <c r="HA618"/>
      <c r="HB618"/>
      <c r="HC618"/>
      <c r="HD618"/>
      <c r="HE618"/>
      <c r="HF618"/>
      <c r="HG618"/>
    </row>
    <row r="619" spans="1:215" s="7" customFormat="1" ht="18" customHeight="1">
      <c r="A619" s="27" t="s">
        <v>944</v>
      </c>
      <c r="B619" s="14">
        <v>8435134840703</v>
      </c>
      <c r="C619" s="19" t="s">
        <v>960</v>
      </c>
      <c r="D619" s="16" t="s">
        <v>1368</v>
      </c>
      <c r="E619" s="16" t="s">
        <v>1366</v>
      </c>
      <c r="F619" s="16" t="s">
        <v>1364</v>
      </c>
      <c r="G619" s="21">
        <v>1</v>
      </c>
      <c r="H619" s="19" t="s">
        <v>866</v>
      </c>
      <c r="I619" s="17" t="s">
        <v>571</v>
      </c>
      <c r="J619" s="20" t="s">
        <v>290</v>
      </c>
      <c r="K619" s="28" t="s">
        <v>1340</v>
      </c>
      <c r="L619" s="51">
        <v>7252</v>
      </c>
      <c r="M619"/>
      <c r="N619"/>
      <c r="O619"/>
      <c r="P619"/>
      <c r="Q619"/>
      <c r="R619"/>
      <c r="S619"/>
      <c r="T619"/>
      <c r="U619"/>
      <c r="V619"/>
      <c r="W619"/>
      <c r="X619"/>
      <c r="Y619"/>
      <c r="Z619"/>
      <c r="AA619"/>
      <c r="AB619"/>
      <c r="AC619"/>
      <c r="AD619"/>
      <c r="AE619"/>
      <c r="AF619"/>
      <c r="AG619"/>
      <c r="AH619"/>
      <c r="AI619"/>
      <c r="AJ619"/>
      <c r="AK619"/>
      <c r="AL619"/>
      <c r="AM619"/>
      <c r="AN619"/>
      <c r="AO619"/>
      <c r="AP619"/>
      <c r="AQ619"/>
      <c r="AR619"/>
      <c r="AS619"/>
      <c r="AT619"/>
      <c r="AU619"/>
      <c r="AV619"/>
      <c r="AW619"/>
      <c r="AX619"/>
      <c r="AY619"/>
      <c r="AZ619"/>
      <c r="BA619"/>
      <c r="BB619"/>
      <c r="BC619"/>
      <c r="BD619"/>
      <c r="BE619"/>
      <c r="BF619"/>
      <c r="BG619"/>
      <c r="BH619"/>
      <c r="BI619"/>
      <c r="BJ619"/>
      <c r="BK619"/>
      <c r="BL619"/>
      <c r="BM619"/>
      <c r="BN619"/>
      <c r="BO619"/>
      <c r="BP619"/>
      <c r="BQ619"/>
      <c r="BR619"/>
      <c r="BS619"/>
      <c r="BT619"/>
      <c r="BU619"/>
      <c r="BV619"/>
      <c r="BW619"/>
      <c r="BX619"/>
      <c r="BY619"/>
      <c r="BZ619"/>
      <c r="CA619"/>
      <c r="CB619"/>
      <c r="CC619"/>
      <c r="CD619"/>
      <c r="CE619"/>
      <c r="CF619"/>
      <c r="CG619"/>
      <c r="CH619"/>
      <c r="CI619"/>
      <c r="CJ619"/>
      <c r="CK619"/>
      <c r="CL619"/>
      <c r="CM619"/>
      <c r="CN619"/>
      <c r="CO619"/>
      <c r="CP619"/>
      <c r="CQ619"/>
      <c r="CR619"/>
      <c r="CS619"/>
      <c r="CT619"/>
      <c r="CU619"/>
      <c r="CV619"/>
      <c r="CW619"/>
      <c r="CX619"/>
      <c r="CY619"/>
      <c r="CZ619"/>
      <c r="DA619"/>
      <c r="DB619"/>
      <c r="DC619"/>
      <c r="DD619"/>
      <c r="DE619"/>
      <c r="DF619"/>
      <c r="DG619"/>
      <c r="DH619"/>
      <c r="DI619"/>
      <c r="DJ619"/>
      <c r="DK619"/>
      <c r="DL619"/>
      <c r="DM619"/>
      <c r="DN619"/>
      <c r="DO619"/>
      <c r="DP619"/>
      <c r="DQ619"/>
      <c r="DR619"/>
      <c r="DS619"/>
      <c r="DT619"/>
      <c r="DU619"/>
      <c r="DV619"/>
      <c r="DW619"/>
      <c r="DX619"/>
      <c r="DY619"/>
      <c r="DZ619"/>
      <c r="EA619"/>
      <c r="EB619"/>
      <c r="EC619"/>
      <c r="ED619"/>
      <c r="EE619"/>
      <c r="EF619"/>
      <c r="EG619"/>
      <c r="EH619"/>
      <c r="EI619"/>
      <c r="EJ619"/>
      <c r="EK619"/>
      <c r="EL619"/>
      <c r="EM619"/>
      <c r="EN619"/>
      <c r="EO619"/>
      <c r="EP619"/>
      <c r="EQ619"/>
      <c r="ER619"/>
      <c r="ES619"/>
      <c r="ET619"/>
      <c r="EU619"/>
      <c r="EV619"/>
      <c r="EW619"/>
      <c r="EX619"/>
      <c r="EY619"/>
      <c r="EZ619"/>
      <c r="FA619"/>
      <c r="FB619"/>
      <c r="FC619"/>
      <c r="FD619"/>
      <c r="FE619"/>
      <c r="FF619"/>
      <c r="FG619"/>
      <c r="FH619"/>
      <c r="FI619"/>
      <c r="FJ619"/>
      <c r="FK619"/>
      <c r="FL619"/>
      <c r="FM619"/>
      <c r="FN619"/>
      <c r="FO619"/>
      <c r="FP619"/>
      <c r="FQ619"/>
      <c r="FR619"/>
      <c r="FS619"/>
      <c r="FT619"/>
      <c r="FU619"/>
      <c r="FV619"/>
      <c r="FW619"/>
      <c r="FX619"/>
      <c r="FY619"/>
      <c r="FZ619"/>
      <c r="GA619"/>
      <c r="GB619"/>
      <c r="GC619"/>
      <c r="GD619"/>
      <c r="GE619"/>
      <c r="GF619"/>
      <c r="GG619"/>
      <c r="GH619"/>
      <c r="GI619"/>
      <c r="GJ619"/>
      <c r="GK619"/>
      <c r="GL619"/>
      <c r="GM619"/>
      <c r="GN619"/>
      <c r="GO619"/>
      <c r="GP619"/>
      <c r="GQ619"/>
      <c r="GR619"/>
      <c r="GS619"/>
      <c r="GT619"/>
      <c r="GU619"/>
      <c r="GV619"/>
      <c r="GW619"/>
      <c r="GX619"/>
      <c r="GY619"/>
      <c r="GZ619"/>
      <c r="HA619"/>
      <c r="HB619"/>
      <c r="HC619"/>
      <c r="HD619"/>
      <c r="HE619"/>
      <c r="HF619"/>
      <c r="HG619"/>
    </row>
    <row r="620" spans="1:215" s="7" customFormat="1" ht="18" customHeight="1">
      <c r="A620" s="27" t="s">
        <v>945</v>
      </c>
      <c r="B620" s="14">
        <v>8435134840710</v>
      </c>
      <c r="C620" s="19" t="s">
        <v>961</v>
      </c>
      <c r="D620" s="16" t="s">
        <v>1368</v>
      </c>
      <c r="E620" s="16" t="s">
        <v>1366</v>
      </c>
      <c r="F620" s="16" t="s">
        <v>1364</v>
      </c>
      <c r="G620" s="21">
        <v>1</v>
      </c>
      <c r="H620" s="19" t="s">
        <v>866</v>
      </c>
      <c r="I620" s="17" t="s">
        <v>571</v>
      </c>
      <c r="J620" s="20" t="s">
        <v>290</v>
      </c>
      <c r="K620" s="28" t="s">
        <v>1340</v>
      </c>
      <c r="L620" s="51">
        <v>7456</v>
      </c>
      <c r="M620"/>
      <c r="N620"/>
      <c r="O620"/>
      <c r="P620"/>
      <c r="Q620"/>
      <c r="R620"/>
      <c r="S620"/>
      <c r="T620"/>
      <c r="U620"/>
      <c r="V620"/>
      <c r="W620"/>
      <c r="X620"/>
      <c r="Y620"/>
      <c r="Z620"/>
      <c r="AA620"/>
      <c r="AB620"/>
      <c r="AC620"/>
      <c r="AD620"/>
      <c r="AE620"/>
      <c r="AF620"/>
      <c r="AG620"/>
      <c r="AH620"/>
      <c r="AI620"/>
      <c r="AJ620"/>
      <c r="AK620"/>
      <c r="AL620"/>
      <c r="AM620"/>
      <c r="AN620"/>
      <c r="AO620"/>
      <c r="AP620"/>
      <c r="AQ620"/>
      <c r="AR620"/>
      <c r="AS620"/>
      <c r="AT620"/>
      <c r="AU620"/>
      <c r="AV620"/>
      <c r="AW620"/>
      <c r="AX620"/>
      <c r="AY620"/>
      <c r="AZ620"/>
      <c r="BA620"/>
      <c r="BB620"/>
      <c r="BC620"/>
      <c r="BD620"/>
      <c r="BE620"/>
      <c r="BF620"/>
      <c r="BG620"/>
      <c r="BH620"/>
      <c r="BI620"/>
      <c r="BJ620"/>
      <c r="BK620"/>
      <c r="BL620"/>
      <c r="BM620"/>
      <c r="BN620"/>
      <c r="BO620"/>
      <c r="BP620"/>
      <c r="BQ620"/>
      <c r="BR620"/>
      <c r="BS620"/>
      <c r="BT620"/>
      <c r="BU620"/>
      <c r="BV620"/>
      <c r="BW620"/>
      <c r="BX620"/>
      <c r="BY620"/>
      <c r="BZ620"/>
      <c r="CA620"/>
      <c r="CB620"/>
      <c r="CC620"/>
      <c r="CD620"/>
      <c r="CE620"/>
      <c r="CF620"/>
      <c r="CG620"/>
      <c r="CH620"/>
      <c r="CI620"/>
      <c r="CJ620"/>
      <c r="CK620"/>
      <c r="CL620"/>
      <c r="CM620"/>
      <c r="CN620"/>
      <c r="CO620"/>
      <c r="CP620"/>
      <c r="CQ620"/>
      <c r="CR620"/>
      <c r="CS620"/>
      <c r="CT620"/>
      <c r="CU620"/>
      <c r="CV620"/>
      <c r="CW620"/>
      <c r="CX620"/>
      <c r="CY620"/>
      <c r="CZ620"/>
      <c r="DA620"/>
      <c r="DB620"/>
      <c r="DC620"/>
      <c r="DD620"/>
      <c r="DE620"/>
      <c r="DF620"/>
      <c r="DG620"/>
      <c r="DH620"/>
      <c r="DI620"/>
      <c r="DJ620"/>
      <c r="DK620"/>
      <c r="DL620"/>
      <c r="DM620"/>
      <c r="DN620"/>
      <c r="DO620"/>
      <c r="DP620"/>
      <c r="DQ620"/>
      <c r="DR620"/>
      <c r="DS620"/>
      <c r="DT620"/>
      <c r="DU620"/>
      <c r="DV620"/>
      <c r="DW620"/>
      <c r="DX620"/>
      <c r="DY620"/>
      <c r="DZ620"/>
      <c r="EA620"/>
      <c r="EB620"/>
      <c r="EC620"/>
      <c r="ED620"/>
      <c r="EE620"/>
      <c r="EF620"/>
      <c r="EG620"/>
      <c r="EH620"/>
      <c r="EI620"/>
      <c r="EJ620"/>
      <c r="EK620"/>
      <c r="EL620"/>
      <c r="EM620"/>
      <c r="EN620"/>
      <c r="EO620"/>
      <c r="EP620"/>
      <c r="EQ620"/>
      <c r="ER620"/>
      <c r="ES620"/>
      <c r="ET620"/>
      <c r="EU620"/>
      <c r="EV620"/>
      <c r="EW620"/>
      <c r="EX620"/>
      <c r="EY620"/>
      <c r="EZ620"/>
      <c r="FA620"/>
      <c r="FB620"/>
      <c r="FC620"/>
      <c r="FD620"/>
      <c r="FE620"/>
      <c r="FF620"/>
      <c r="FG620"/>
      <c r="FH620"/>
      <c r="FI620"/>
      <c r="FJ620"/>
      <c r="FK620"/>
      <c r="FL620"/>
      <c r="FM620"/>
      <c r="FN620"/>
      <c r="FO620"/>
      <c r="FP620"/>
      <c r="FQ620"/>
      <c r="FR620"/>
      <c r="FS620"/>
      <c r="FT620"/>
      <c r="FU620"/>
      <c r="FV620"/>
      <c r="FW620"/>
      <c r="FX620"/>
      <c r="FY620"/>
      <c r="FZ620"/>
      <c r="GA620"/>
      <c r="GB620"/>
      <c r="GC620"/>
      <c r="GD620"/>
      <c r="GE620"/>
      <c r="GF620"/>
      <c r="GG620"/>
      <c r="GH620"/>
      <c r="GI620"/>
      <c r="GJ620"/>
      <c r="GK620"/>
      <c r="GL620"/>
      <c r="GM620"/>
      <c r="GN620"/>
      <c r="GO620"/>
      <c r="GP620"/>
      <c r="GQ620"/>
      <c r="GR620"/>
      <c r="GS620"/>
      <c r="GT620"/>
      <c r="GU620"/>
      <c r="GV620"/>
      <c r="GW620"/>
      <c r="GX620"/>
      <c r="GY620"/>
      <c r="GZ620"/>
      <c r="HA620"/>
      <c r="HB620"/>
      <c r="HC620"/>
      <c r="HD620"/>
      <c r="HE620"/>
      <c r="HF620"/>
      <c r="HG620"/>
    </row>
    <row r="621" spans="1:215" s="7" customFormat="1" ht="18" customHeight="1">
      <c r="A621" s="27" t="s">
        <v>946</v>
      </c>
      <c r="B621" s="14">
        <v>8435134840727</v>
      </c>
      <c r="C621" s="19" t="s">
        <v>962</v>
      </c>
      <c r="D621" s="16" t="s">
        <v>1368</v>
      </c>
      <c r="E621" s="16" t="s">
        <v>1365</v>
      </c>
      <c r="F621" s="16" t="s">
        <v>1364</v>
      </c>
      <c r="G621" s="21">
        <v>1</v>
      </c>
      <c r="H621" s="19" t="s">
        <v>866</v>
      </c>
      <c r="I621" s="17" t="s">
        <v>570</v>
      </c>
      <c r="J621" s="20" t="s">
        <v>289</v>
      </c>
      <c r="K621" s="28" t="s">
        <v>1291</v>
      </c>
      <c r="L621" s="51">
        <v>6907</v>
      </c>
      <c r="M621"/>
      <c r="N621"/>
      <c r="O621"/>
      <c r="P621"/>
      <c r="Q621"/>
      <c r="R621"/>
      <c r="S621"/>
      <c r="T621"/>
      <c r="U621"/>
      <c r="V621"/>
      <c r="W621"/>
      <c r="X621"/>
      <c r="Y621"/>
      <c r="Z621"/>
      <c r="AA621"/>
      <c r="AB621"/>
      <c r="AC621"/>
      <c r="AD621"/>
      <c r="AE621"/>
      <c r="AF621"/>
      <c r="AG621"/>
      <c r="AH621"/>
      <c r="AI621"/>
      <c r="AJ621"/>
      <c r="AK621"/>
      <c r="AL621"/>
      <c r="AM621"/>
      <c r="AN621"/>
      <c r="AO621"/>
      <c r="AP621"/>
      <c r="AQ621"/>
      <c r="AR621"/>
      <c r="AS621"/>
      <c r="AT621"/>
      <c r="AU621"/>
      <c r="AV621"/>
      <c r="AW621"/>
      <c r="AX621"/>
      <c r="AY621"/>
      <c r="AZ621"/>
      <c r="BA621"/>
      <c r="BB621"/>
      <c r="BC621"/>
      <c r="BD621"/>
      <c r="BE621"/>
      <c r="BF621"/>
      <c r="BG621"/>
      <c r="BH621"/>
      <c r="BI621"/>
      <c r="BJ621"/>
      <c r="BK621"/>
      <c r="BL621"/>
      <c r="BM621"/>
      <c r="BN621"/>
      <c r="BO621"/>
      <c r="BP621"/>
      <c r="BQ621"/>
      <c r="BR621"/>
      <c r="BS621"/>
      <c r="BT621"/>
      <c r="BU621"/>
      <c r="BV621"/>
      <c r="BW621"/>
      <c r="BX621"/>
      <c r="BY621"/>
      <c r="BZ621"/>
      <c r="CA621"/>
      <c r="CB621"/>
      <c r="CC621"/>
      <c r="CD621"/>
      <c r="CE621"/>
      <c r="CF621"/>
      <c r="CG621"/>
      <c r="CH621"/>
      <c r="CI621"/>
      <c r="CJ621"/>
      <c r="CK621"/>
      <c r="CL621"/>
      <c r="CM621"/>
      <c r="CN621"/>
      <c r="CO621"/>
      <c r="CP621"/>
      <c r="CQ621"/>
      <c r="CR621"/>
      <c r="CS621"/>
      <c r="CT621"/>
      <c r="CU621"/>
      <c r="CV621"/>
      <c r="CW621"/>
      <c r="CX621"/>
      <c r="CY621"/>
      <c r="CZ621"/>
      <c r="DA621"/>
      <c r="DB621"/>
      <c r="DC621"/>
      <c r="DD621"/>
      <c r="DE621"/>
      <c r="DF621"/>
      <c r="DG621"/>
      <c r="DH621"/>
      <c r="DI621"/>
      <c r="DJ621"/>
      <c r="DK621"/>
      <c r="DL621"/>
      <c r="DM621"/>
      <c r="DN621"/>
      <c r="DO621"/>
      <c r="DP621"/>
      <c r="DQ621"/>
      <c r="DR621"/>
      <c r="DS621"/>
      <c r="DT621"/>
      <c r="DU621"/>
      <c r="DV621"/>
      <c r="DW621"/>
      <c r="DX621"/>
      <c r="DY621"/>
      <c r="DZ621"/>
      <c r="EA621"/>
      <c r="EB621"/>
      <c r="EC621"/>
      <c r="ED621"/>
      <c r="EE621"/>
      <c r="EF621"/>
      <c r="EG621"/>
      <c r="EH621"/>
      <c r="EI621"/>
      <c r="EJ621"/>
      <c r="EK621"/>
      <c r="EL621"/>
      <c r="EM621"/>
      <c r="EN621"/>
      <c r="EO621"/>
      <c r="EP621"/>
      <c r="EQ621"/>
      <c r="ER621"/>
      <c r="ES621"/>
      <c r="ET621"/>
      <c r="EU621"/>
      <c r="EV621"/>
      <c r="EW621"/>
      <c r="EX621"/>
      <c r="EY621"/>
      <c r="EZ621"/>
      <c r="FA621"/>
      <c r="FB621"/>
      <c r="FC621"/>
      <c r="FD621"/>
      <c r="FE621"/>
      <c r="FF621"/>
      <c r="FG621"/>
      <c r="FH621"/>
      <c r="FI621"/>
      <c r="FJ621"/>
      <c r="FK621"/>
      <c r="FL621"/>
      <c r="FM621"/>
      <c r="FN621"/>
      <c r="FO621"/>
      <c r="FP621"/>
      <c r="FQ621"/>
      <c r="FR621"/>
      <c r="FS621"/>
      <c r="FT621"/>
      <c r="FU621"/>
      <c r="FV621"/>
      <c r="FW621"/>
      <c r="FX621"/>
      <c r="FY621"/>
      <c r="FZ621"/>
      <c r="GA621"/>
      <c r="GB621"/>
      <c r="GC621"/>
      <c r="GD621"/>
      <c r="GE621"/>
      <c r="GF621"/>
      <c r="GG621"/>
      <c r="GH621"/>
      <c r="GI621"/>
      <c r="GJ621"/>
      <c r="GK621"/>
      <c r="GL621"/>
      <c r="GM621"/>
      <c r="GN621"/>
      <c r="GO621"/>
      <c r="GP621"/>
      <c r="GQ621"/>
      <c r="GR621"/>
      <c r="GS621"/>
      <c r="GT621"/>
      <c r="GU621"/>
      <c r="GV621"/>
      <c r="GW621"/>
      <c r="GX621"/>
      <c r="GY621"/>
      <c r="GZ621"/>
      <c r="HA621"/>
      <c r="HB621"/>
      <c r="HC621"/>
      <c r="HD621"/>
      <c r="HE621"/>
      <c r="HF621"/>
      <c r="HG621"/>
    </row>
    <row r="622" spans="1:215" s="7" customFormat="1" ht="18" customHeight="1">
      <c r="A622" s="27" t="s">
        <v>947</v>
      </c>
      <c r="B622" s="14">
        <v>8435134840734</v>
      </c>
      <c r="C622" s="19" t="s">
        <v>959</v>
      </c>
      <c r="D622" s="16" t="s">
        <v>1368</v>
      </c>
      <c r="E622" s="16" t="s">
        <v>1365</v>
      </c>
      <c r="F622" s="16" t="s">
        <v>1364</v>
      </c>
      <c r="G622" s="21">
        <v>1</v>
      </c>
      <c r="H622" s="19" t="s">
        <v>866</v>
      </c>
      <c r="I622" s="17" t="s">
        <v>570</v>
      </c>
      <c r="J622" s="20" t="s">
        <v>289</v>
      </c>
      <c r="K622" s="28" t="s">
        <v>1291</v>
      </c>
      <c r="L622" s="51">
        <v>7114</v>
      </c>
      <c r="M622"/>
      <c r="N622"/>
      <c r="O622"/>
      <c r="P622"/>
      <c r="Q622"/>
      <c r="R622"/>
      <c r="S622"/>
      <c r="T622"/>
      <c r="U622"/>
      <c r="V622"/>
      <c r="W622"/>
      <c r="X622"/>
      <c r="Y622"/>
      <c r="Z622"/>
      <c r="AA622"/>
      <c r="AB622"/>
      <c r="AC622"/>
      <c r="AD622"/>
      <c r="AE622"/>
      <c r="AF622"/>
      <c r="AG622"/>
      <c r="AH622"/>
      <c r="AI622"/>
      <c r="AJ622"/>
      <c r="AK622"/>
      <c r="AL622"/>
      <c r="AM622"/>
      <c r="AN622"/>
      <c r="AO622"/>
      <c r="AP622"/>
      <c r="AQ622"/>
      <c r="AR622"/>
      <c r="AS622"/>
      <c r="AT622"/>
      <c r="AU622"/>
      <c r="AV622"/>
      <c r="AW622"/>
      <c r="AX622"/>
      <c r="AY622"/>
      <c r="AZ622"/>
      <c r="BA622"/>
      <c r="BB622"/>
      <c r="BC622"/>
      <c r="BD622"/>
      <c r="BE622"/>
      <c r="BF622"/>
      <c r="BG622"/>
      <c r="BH622"/>
      <c r="BI622"/>
      <c r="BJ622"/>
      <c r="BK622"/>
      <c r="BL622"/>
      <c r="BM622"/>
      <c r="BN622"/>
      <c r="BO622"/>
      <c r="BP622"/>
      <c r="BQ622"/>
      <c r="BR622"/>
      <c r="BS622"/>
      <c r="BT622"/>
      <c r="BU622"/>
      <c r="BV622"/>
      <c r="BW622"/>
      <c r="BX622"/>
      <c r="BY622"/>
      <c r="BZ622"/>
      <c r="CA622"/>
      <c r="CB622"/>
      <c r="CC622"/>
      <c r="CD622"/>
      <c r="CE622"/>
      <c r="CF622"/>
      <c r="CG622"/>
      <c r="CH622"/>
      <c r="CI622"/>
      <c r="CJ622"/>
      <c r="CK622"/>
      <c r="CL622"/>
      <c r="CM622"/>
      <c r="CN622"/>
      <c r="CO622"/>
      <c r="CP622"/>
      <c r="CQ622"/>
      <c r="CR622"/>
      <c r="CS622"/>
      <c r="CT622"/>
      <c r="CU622"/>
      <c r="CV622"/>
      <c r="CW622"/>
      <c r="CX622"/>
      <c r="CY622"/>
      <c r="CZ622"/>
      <c r="DA622"/>
      <c r="DB622"/>
      <c r="DC622"/>
      <c r="DD622"/>
      <c r="DE622"/>
      <c r="DF622"/>
      <c r="DG622"/>
      <c r="DH622"/>
      <c r="DI622"/>
      <c r="DJ622"/>
      <c r="DK622"/>
      <c r="DL622"/>
      <c r="DM622"/>
      <c r="DN622"/>
      <c r="DO622"/>
      <c r="DP622"/>
      <c r="DQ622"/>
      <c r="DR622"/>
      <c r="DS622"/>
      <c r="DT622"/>
      <c r="DU622"/>
      <c r="DV622"/>
      <c r="DW622"/>
      <c r="DX622"/>
      <c r="DY622"/>
      <c r="DZ622"/>
      <c r="EA622"/>
      <c r="EB622"/>
      <c r="EC622"/>
      <c r="ED622"/>
      <c r="EE622"/>
      <c r="EF622"/>
      <c r="EG622"/>
      <c r="EH622"/>
      <c r="EI622"/>
      <c r="EJ622"/>
      <c r="EK622"/>
      <c r="EL622"/>
      <c r="EM622"/>
      <c r="EN622"/>
      <c r="EO622"/>
      <c r="EP622"/>
      <c r="EQ622"/>
      <c r="ER622"/>
      <c r="ES622"/>
      <c r="ET622"/>
      <c r="EU622"/>
      <c r="EV622"/>
      <c r="EW622"/>
      <c r="EX622"/>
      <c r="EY622"/>
      <c r="EZ622"/>
      <c r="FA622"/>
      <c r="FB622"/>
      <c r="FC622"/>
      <c r="FD622"/>
      <c r="FE622"/>
      <c r="FF622"/>
      <c r="FG622"/>
      <c r="FH622"/>
      <c r="FI622"/>
      <c r="FJ622"/>
      <c r="FK622"/>
      <c r="FL622"/>
      <c r="FM622"/>
      <c r="FN622"/>
      <c r="FO622"/>
      <c r="FP622"/>
      <c r="FQ622"/>
      <c r="FR622"/>
      <c r="FS622"/>
      <c r="FT622"/>
      <c r="FU622"/>
      <c r="FV622"/>
      <c r="FW622"/>
      <c r="FX622"/>
      <c r="FY622"/>
      <c r="FZ622"/>
      <c r="GA622"/>
      <c r="GB622"/>
      <c r="GC622"/>
      <c r="GD622"/>
      <c r="GE622"/>
      <c r="GF622"/>
      <c r="GG622"/>
      <c r="GH622"/>
      <c r="GI622"/>
      <c r="GJ622"/>
      <c r="GK622"/>
      <c r="GL622"/>
      <c r="GM622"/>
      <c r="GN622"/>
      <c r="GO622"/>
      <c r="GP622"/>
      <c r="GQ622"/>
      <c r="GR622"/>
      <c r="GS622"/>
      <c r="GT622"/>
      <c r="GU622"/>
      <c r="GV622"/>
      <c r="GW622"/>
      <c r="GX622"/>
      <c r="GY622"/>
      <c r="GZ622"/>
      <c r="HA622"/>
      <c r="HB622"/>
      <c r="HC622"/>
      <c r="HD622"/>
      <c r="HE622"/>
      <c r="HF622"/>
      <c r="HG622"/>
    </row>
    <row r="623" spans="1:215" s="7" customFormat="1" ht="18" customHeight="1">
      <c r="A623" s="27" t="s">
        <v>948</v>
      </c>
      <c r="B623" s="14">
        <v>8435134840741</v>
      </c>
      <c r="C623" s="19" t="s">
        <v>960</v>
      </c>
      <c r="D623" s="16" t="s">
        <v>1368</v>
      </c>
      <c r="E623" s="16" t="s">
        <v>1366</v>
      </c>
      <c r="F623" s="16" t="s">
        <v>1364</v>
      </c>
      <c r="G623" s="21">
        <v>1</v>
      </c>
      <c r="H623" s="19" t="s">
        <v>866</v>
      </c>
      <c r="I623" s="17" t="s">
        <v>571</v>
      </c>
      <c r="J623" s="20" t="s">
        <v>290</v>
      </c>
      <c r="K623" s="28" t="s">
        <v>1340</v>
      </c>
      <c r="L623" s="51">
        <v>7570</v>
      </c>
      <c r="M623"/>
      <c r="N623"/>
      <c r="O623"/>
      <c r="P623"/>
      <c r="Q623"/>
      <c r="R623"/>
      <c r="S623"/>
      <c r="T623"/>
      <c r="U623"/>
      <c r="V623"/>
      <c r="W623"/>
      <c r="X623"/>
      <c r="Y623"/>
      <c r="Z623"/>
      <c r="AA623"/>
      <c r="AB623"/>
      <c r="AC623"/>
      <c r="AD623"/>
      <c r="AE623"/>
      <c r="AF623"/>
      <c r="AG623"/>
      <c r="AH623"/>
      <c r="AI623"/>
      <c r="AJ623"/>
      <c r="AK623"/>
      <c r="AL623"/>
      <c r="AM623"/>
      <c r="AN623"/>
      <c r="AO623"/>
      <c r="AP623"/>
      <c r="AQ623"/>
      <c r="AR623"/>
      <c r="AS623"/>
      <c r="AT623"/>
      <c r="AU623"/>
      <c r="AV623"/>
      <c r="AW623"/>
      <c r="AX623"/>
      <c r="AY623"/>
      <c r="AZ623"/>
      <c r="BA623"/>
      <c r="BB623"/>
      <c r="BC623"/>
      <c r="BD623"/>
      <c r="BE623"/>
      <c r="BF623"/>
      <c r="BG623"/>
      <c r="BH623"/>
      <c r="BI623"/>
      <c r="BJ623"/>
      <c r="BK623"/>
      <c r="BL623"/>
      <c r="BM623"/>
      <c r="BN623"/>
      <c r="BO623"/>
      <c r="BP623"/>
      <c r="BQ623"/>
      <c r="BR623"/>
      <c r="BS623"/>
      <c r="BT623"/>
      <c r="BU623"/>
      <c r="BV623"/>
      <c r="BW623"/>
      <c r="BX623"/>
      <c r="BY623"/>
      <c r="BZ623"/>
      <c r="CA623"/>
      <c r="CB623"/>
      <c r="CC623"/>
      <c r="CD623"/>
      <c r="CE623"/>
      <c r="CF623"/>
      <c r="CG623"/>
      <c r="CH623"/>
      <c r="CI623"/>
      <c r="CJ623"/>
      <c r="CK623"/>
      <c r="CL623"/>
      <c r="CM623"/>
      <c r="CN623"/>
      <c r="CO623"/>
      <c r="CP623"/>
      <c r="CQ623"/>
      <c r="CR623"/>
      <c r="CS623"/>
      <c r="CT623"/>
      <c r="CU623"/>
      <c r="CV623"/>
      <c r="CW623"/>
      <c r="CX623"/>
      <c r="CY623"/>
      <c r="CZ623"/>
      <c r="DA623"/>
      <c r="DB623"/>
      <c r="DC623"/>
      <c r="DD623"/>
      <c r="DE623"/>
      <c r="DF623"/>
      <c r="DG623"/>
      <c r="DH623"/>
      <c r="DI623"/>
      <c r="DJ623"/>
      <c r="DK623"/>
      <c r="DL623"/>
      <c r="DM623"/>
      <c r="DN623"/>
      <c r="DO623"/>
      <c r="DP623"/>
      <c r="DQ623"/>
      <c r="DR623"/>
      <c r="DS623"/>
      <c r="DT623"/>
      <c r="DU623"/>
      <c r="DV623"/>
      <c r="DW623"/>
      <c r="DX623"/>
      <c r="DY623"/>
      <c r="DZ623"/>
      <c r="EA623"/>
      <c r="EB623"/>
      <c r="EC623"/>
      <c r="ED623"/>
      <c r="EE623"/>
      <c r="EF623"/>
      <c r="EG623"/>
      <c r="EH623"/>
      <c r="EI623"/>
      <c r="EJ623"/>
      <c r="EK623"/>
      <c r="EL623"/>
      <c r="EM623"/>
      <c r="EN623"/>
      <c r="EO623"/>
      <c r="EP623"/>
      <c r="EQ623"/>
      <c r="ER623"/>
      <c r="ES623"/>
      <c r="ET623"/>
      <c r="EU623"/>
      <c r="EV623"/>
      <c r="EW623"/>
      <c r="EX623"/>
      <c r="EY623"/>
      <c r="EZ623"/>
      <c r="FA623"/>
      <c r="FB623"/>
      <c r="FC623"/>
      <c r="FD623"/>
      <c r="FE623"/>
      <c r="FF623"/>
      <c r="FG623"/>
      <c r="FH623"/>
      <c r="FI623"/>
      <c r="FJ623"/>
      <c r="FK623"/>
      <c r="FL623"/>
      <c r="FM623"/>
      <c r="FN623"/>
      <c r="FO623"/>
      <c r="FP623"/>
      <c r="FQ623"/>
      <c r="FR623"/>
      <c r="FS623"/>
      <c r="FT623"/>
      <c r="FU623"/>
      <c r="FV623"/>
      <c r="FW623"/>
      <c r="FX623"/>
      <c r="FY623"/>
      <c r="FZ623"/>
      <c r="GA623"/>
      <c r="GB623"/>
      <c r="GC623"/>
      <c r="GD623"/>
      <c r="GE623"/>
      <c r="GF623"/>
      <c r="GG623"/>
      <c r="GH623"/>
      <c r="GI623"/>
      <c r="GJ623"/>
      <c r="GK623"/>
      <c r="GL623"/>
      <c r="GM623"/>
      <c r="GN623"/>
      <c r="GO623"/>
      <c r="GP623"/>
      <c r="GQ623"/>
      <c r="GR623"/>
      <c r="GS623"/>
      <c r="GT623"/>
      <c r="GU623"/>
      <c r="GV623"/>
      <c r="GW623"/>
      <c r="GX623"/>
      <c r="GY623"/>
      <c r="GZ623"/>
      <c r="HA623"/>
      <c r="HB623"/>
      <c r="HC623"/>
      <c r="HD623"/>
      <c r="HE623"/>
      <c r="HF623"/>
      <c r="HG623"/>
    </row>
    <row r="624" spans="1:215" s="7" customFormat="1" ht="18" customHeight="1">
      <c r="A624" s="27" t="s">
        <v>949</v>
      </c>
      <c r="B624" s="14">
        <v>8435134840758</v>
      </c>
      <c r="C624" s="19" t="s">
        <v>963</v>
      </c>
      <c r="D624" s="16" t="s">
        <v>1368</v>
      </c>
      <c r="E624" s="16" t="s">
        <v>1366</v>
      </c>
      <c r="F624" s="16" t="s">
        <v>1364</v>
      </c>
      <c r="G624" s="21">
        <v>1</v>
      </c>
      <c r="H624" s="19" t="s">
        <v>866</v>
      </c>
      <c r="I624" s="17" t="s">
        <v>571</v>
      </c>
      <c r="J624" s="20" t="s">
        <v>290</v>
      </c>
      <c r="K624" s="28" t="s">
        <v>1340</v>
      </c>
      <c r="L624" s="51">
        <v>7773</v>
      </c>
      <c r="M624"/>
      <c r="N624"/>
      <c r="O624"/>
      <c r="P624"/>
      <c r="Q624"/>
      <c r="R624"/>
      <c r="S624"/>
      <c r="T624"/>
      <c r="U624"/>
      <c r="V624"/>
      <c r="W624"/>
      <c r="X624"/>
      <c r="Y624"/>
      <c r="Z624"/>
      <c r="AA624"/>
      <c r="AB624"/>
      <c r="AC624"/>
      <c r="AD624"/>
      <c r="AE624"/>
      <c r="AF624"/>
      <c r="AG624"/>
      <c r="AH624"/>
      <c r="AI624"/>
      <c r="AJ624"/>
      <c r="AK624"/>
      <c r="AL624"/>
      <c r="AM624"/>
      <c r="AN624"/>
      <c r="AO624"/>
      <c r="AP624"/>
      <c r="AQ624"/>
      <c r="AR624"/>
      <c r="AS624"/>
      <c r="AT624"/>
      <c r="AU624"/>
      <c r="AV624"/>
      <c r="AW624"/>
      <c r="AX624"/>
      <c r="AY624"/>
      <c r="AZ624"/>
      <c r="BA624"/>
      <c r="BB624"/>
      <c r="BC624"/>
      <c r="BD624"/>
      <c r="BE624"/>
      <c r="BF624"/>
      <c r="BG624"/>
      <c r="BH624"/>
      <c r="BI624"/>
      <c r="BJ624"/>
      <c r="BK624"/>
      <c r="BL624"/>
      <c r="BM624"/>
      <c r="BN624"/>
      <c r="BO624"/>
      <c r="BP624"/>
      <c r="BQ624"/>
      <c r="BR624"/>
      <c r="BS624"/>
      <c r="BT624"/>
      <c r="BU624"/>
      <c r="BV624"/>
      <c r="BW624"/>
      <c r="BX624"/>
      <c r="BY624"/>
      <c r="BZ624"/>
      <c r="CA624"/>
      <c r="CB624"/>
      <c r="CC624"/>
      <c r="CD624"/>
      <c r="CE624"/>
      <c r="CF624"/>
      <c r="CG624"/>
      <c r="CH624"/>
      <c r="CI624"/>
      <c r="CJ624"/>
      <c r="CK624"/>
      <c r="CL624"/>
      <c r="CM624"/>
      <c r="CN624"/>
      <c r="CO624"/>
      <c r="CP624"/>
      <c r="CQ624"/>
      <c r="CR624"/>
      <c r="CS624"/>
      <c r="CT624"/>
      <c r="CU624"/>
      <c r="CV624"/>
      <c r="CW624"/>
      <c r="CX624"/>
      <c r="CY624"/>
      <c r="CZ624"/>
      <c r="DA624"/>
      <c r="DB624"/>
      <c r="DC624"/>
      <c r="DD624"/>
      <c r="DE624"/>
      <c r="DF624"/>
      <c r="DG624"/>
      <c r="DH624"/>
      <c r="DI624"/>
      <c r="DJ624"/>
      <c r="DK624"/>
      <c r="DL624"/>
      <c r="DM624"/>
      <c r="DN624"/>
      <c r="DO624"/>
      <c r="DP624"/>
      <c r="DQ624"/>
      <c r="DR624"/>
      <c r="DS624"/>
      <c r="DT624"/>
      <c r="DU624"/>
      <c r="DV624"/>
      <c r="DW624"/>
      <c r="DX624"/>
      <c r="DY624"/>
      <c r="DZ624"/>
      <c r="EA624"/>
      <c r="EB624"/>
      <c r="EC624"/>
      <c r="ED624"/>
      <c r="EE624"/>
      <c r="EF624"/>
      <c r="EG624"/>
      <c r="EH624"/>
      <c r="EI624"/>
      <c r="EJ624"/>
      <c r="EK624"/>
      <c r="EL624"/>
      <c r="EM624"/>
      <c r="EN624"/>
      <c r="EO624"/>
      <c r="EP624"/>
      <c r="EQ624"/>
      <c r="ER624"/>
      <c r="ES624"/>
      <c r="ET624"/>
      <c r="EU624"/>
      <c r="EV624"/>
      <c r="EW624"/>
      <c r="EX624"/>
      <c r="EY624"/>
      <c r="EZ624"/>
      <c r="FA624"/>
      <c r="FB624"/>
      <c r="FC624"/>
      <c r="FD624"/>
      <c r="FE624"/>
      <c r="FF624"/>
      <c r="FG624"/>
      <c r="FH624"/>
      <c r="FI624"/>
      <c r="FJ624"/>
      <c r="FK624"/>
      <c r="FL624"/>
      <c r="FM624"/>
      <c r="FN624"/>
      <c r="FO624"/>
      <c r="FP624"/>
      <c r="FQ624"/>
      <c r="FR624"/>
      <c r="FS624"/>
      <c r="FT624"/>
      <c r="FU624"/>
      <c r="FV624"/>
      <c r="FW624"/>
      <c r="FX624"/>
      <c r="FY624"/>
      <c r="FZ624"/>
      <c r="GA624"/>
      <c r="GB624"/>
      <c r="GC624"/>
      <c r="GD624"/>
      <c r="GE624"/>
      <c r="GF624"/>
      <c r="GG624"/>
      <c r="GH624"/>
      <c r="GI624"/>
      <c r="GJ624"/>
      <c r="GK624"/>
      <c r="GL624"/>
      <c r="GM624"/>
      <c r="GN624"/>
      <c r="GO624"/>
      <c r="GP624"/>
      <c r="GQ624"/>
      <c r="GR624"/>
      <c r="GS624"/>
      <c r="GT624"/>
      <c r="GU624"/>
      <c r="GV624"/>
      <c r="GW624"/>
      <c r="GX624"/>
      <c r="GY624"/>
      <c r="GZ624"/>
      <c r="HA624"/>
      <c r="HB624"/>
      <c r="HC624"/>
      <c r="HD624"/>
      <c r="HE624"/>
      <c r="HF624"/>
      <c r="HG624"/>
    </row>
    <row r="625" spans="1:215" s="7" customFormat="1" ht="18" customHeight="1">
      <c r="A625" s="27" t="s">
        <v>950</v>
      </c>
      <c r="B625" s="14">
        <v>8435134840765</v>
      </c>
      <c r="C625" s="19" t="s">
        <v>964</v>
      </c>
      <c r="D625" s="16" t="s">
        <v>1368</v>
      </c>
      <c r="E625" s="16" t="s">
        <v>1365</v>
      </c>
      <c r="F625" s="16" t="s">
        <v>1364</v>
      </c>
      <c r="G625" s="21">
        <v>1</v>
      </c>
      <c r="H625" s="19" t="s">
        <v>866</v>
      </c>
      <c r="I625" s="17" t="s">
        <v>572</v>
      </c>
      <c r="J625" s="20" t="s">
        <v>292</v>
      </c>
      <c r="K625" s="28" t="s">
        <v>1344</v>
      </c>
      <c r="L625" s="51">
        <v>6707</v>
      </c>
      <c r="M625"/>
      <c r="N625"/>
      <c r="O625"/>
      <c r="P625"/>
      <c r="Q625"/>
      <c r="R625"/>
      <c r="S625"/>
      <c r="T625"/>
      <c r="U625"/>
      <c r="V625"/>
      <c r="W625"/>
      <c r="X625"/>
      <c r="Y625"/>
      <c r="Z625"/>
      <c r="AA625"/>
      <c r="AB625"/>
      <c r="AC625"/>
      <c r="AD625"/>
      <c r="AE625"/>
      <c r="AF625"/>
      <c r="AG625"/>
      <c r="AH625"/>
      <c r="AI625"/>
      <c r="AJ625"/>
      <c r="AK625"/>
      <c r="AL625"/>
      <c r="AM625"/>
      <c r="AN625"/>
      <c r="AO625"/>
      <c r="AP625"/>
      <c r="AQ625"/>
      <c r="AR625"/>
      <c r="AS625"/>
      <c r="AT625"/>
      <c r="AU625"/>
      <c r="AV625"/>
      <c r="AW625"/>
      <c r="AX625"/>
      <c r="AY625"/>
      <c r="AZ625"/>
      <c r="BA625"/>
      <c r="BB625"/>
      <c r="BC625"/>
      <c r="BD625"/>
      <c r="BE625"/>
      <c r="BF625"/>
      <c r="BG625"/>
      <c r="BH625"/>
      <c r="BI625"/>
      <c r="BJ625"/>
      <c r="BK625"/>
      <c r="BL625"/>
      <c r="BM625"/>
      <c r="BN625"/>
      <c r="BO625"/>
      <c r="BP625"/>
      <c r="BQ625"/>
      <c r="BR625"/>
      <c r="BS625"/>
      <c r="BT625"/>
      <c r="BU625"/>
      <c r="BV625"/>
      <c r="BW625"/>
      <c r="BX625"/>
      <c r="BY625"/>
      <c r="BZ625"/>
      <c r="CA625"/>
      <c r="CB625"/>
      <c r="CC625"/>
      <c r="CD625"/>
      <c r="CE625"/>
      <c r="CF625"/>
      <c r="CG625"/>
      <c r="CH625"/>
      <c r="CI625"/>
      <c r="CJ625"/>
      <c r="CK625"/>
      <c r="CL625"/>
      <c r="CM625"/>
      <c r="CN625"/>
      <c r="CO625"/>
      <c r="CP625"/>
      <c r="CQ625"/>
      <c r="CR625"/>
      <c r="CS625"/>
      <c r="CT625"/>
      <c r="CU625"/>
      <c r="CV625"/>
      <c r="CW625"/>
      <c r="CX625"/>
      <c r="CY625"/>
      <c r="CZ625"/>
      <c r="DA625"/>
      <c r="DB625"/>
      <c r="DC625"/>
      <c r="DD625"/>
      <c r="DE625"/>
      <c r="DF625"/>
      <c r="DG625"/>
      <c r="DH625"/>
      <c r="DI625"/>
      <c r="DJ625"/>
      <c r="DK625"/>
      <c r="DL625"/>
      <c r="DM625"/>
      <c r="DN625"/>
      <c r="DO625"/>
      <c r="DP625"/>
      <c r="DQ625"/>
      <c r="DR625"/>
      <c r="DS625"/>
      <c r="DT625"/>
      <c r="DU625"/>
      <c r="DV625"/>
      <c r="DW625"/>
      <c r="DX625"/>
      <c r="DY625"/>
      <c r="DZ625"/>
      <c r="EA625"/>
      <c r="EB625"/>
      <c r="EC625"/>
      <c r="ED625"/>
      <c r="EE625"/>
      <c r="EF625"/>
      <c r="EG625"/>
      <c r="EH625"/>
      <c r="EI625"/>
      <c r="EJ625"/>
      <c r="EK625"/>
      <c r="EL625"/>
      <c r="EM625"/>
      <c r="EN625"/>
      <c r="EO625"/>
      <c r="EP625"/>
      <c r="EQ625"/>
      <c r="ER625"/>
      <c r="ES625"/>
      <c r="ET625"/>
      <c r="EU625"/>
      <c r="EV625"/>
      <c r="EW625"/>
      <c r="EX625"/>
      <c r="EY625"/>
      <c r="EZ625"/>
      <c r="FA625"/>
      <c r="FB625"/>
      <c r="FC625"/>
      <c r="FD625"/>
      <c r="FE625"/>
      <c r="FF625"/>
      <c r="FG625"/>
      <c r="FH625"/>
      <c r="FI625"/>
      <c r="FJ625"/>
      <c r="FK625"/>
      <c r="FL625"/>
      <c r="FM625"/>
      <c r="FN625"/>
      <c r="FO625"/>
      <c r="FP625"/>
      <c r="FQ625"/>
      <c r="FR625"/>
      <c r="FS625"/>
      <c r="FT625"/>
      <c r="FU625"/>
      <c r="FV625"/>
      <c r="FW625"/>
      <c r="FX625"/>
      <c r="FY625"/>
      <c r="FZ625"/>
      <c r="GA625"/>
      <c r="GB625"/>
      <c r="GC625"/>
      <c r="GD625"/>
      <c r="GE625"/>
      <c r="GF625"/>
      <c r="GG625"/>
      <c r="GH625"/>
      <c r="GI625"/>
      <c r="GJ625"/>
      <c r="GK625"/>
      <c r="GL625"/>
      <c r="GM625"/>
      <c r="GN625"/>
      <c r="GO625"/>
      <c r="GP625"/>
      <c r="GQ625"/>
      <c r="GR625"/>
      <c r="GS625"/>
      <c r="GT625"/>
      <c r="GU625"/>
      <c r="GV625"/>
      <c r="GW625"/>
      <c r="GX625"/>
      <c r="GY625"/>
      <c r="GZ625"/>
      <c r="HA625"/>
      <c r="HB625"/>
      <c r="HC625"/>
      <c r="HD625"/>
      <c r="HE625"/>
      <c r="HF625"/>
      <c r="HG625"/>
    </row>
    <row r="626" spans="1:215" s="7" customFormat="1" ht="18" customHeight="1">
      <c r="A626" s="27" t="s">
        <v>951</v>
      </c>
      <c r="B626" s="14">
        <v>8435134840772</v>
      </c>
      <c r="C626" s="19" t="s">
        <v>965</v>
      </c>
      <c r="D626" s="16" t="s">
        <v>1368</v>
      </c>
      <c r="E626" s="16" t="s">
        <v>1365</v>
      </c>
      <c r="F626" s="16" t="s">
        <v>1364</v>
      </c>
      <c r="G626" s="21">
        <v>1</v>
      </c>
      <c r="H626" s="19" t="s">
        <v>866</v>
      </c>
      <c r="I626" s="17" t="s">
        <v>572</v>
      </c>
      <c r="J626" s="20" t="s">
        <v>292</v>
      </c>
      <c r="K626" s="28" t="s">
        <v>1344</v>
      </c>
      <c r="L626" s="51">
        <v>6909</v>
      </c>
      <c r="M626"/>
      <c r="N626"/>
      <c r="O626"/>
      <c r="P626"/>
      <c r="Q626"/>
      <c r="R626"/>
      <c r="S626"/>
      <c r="T626"/>
      <c r="U626"/>
      <c r="V626"/>
      <c r="W626"/>
      <c r="X626"/>
      <c r="Y626"/>
      <c r="Z626"/>
      <c r="AA626"/>
      <c r="AB626"/>
      <c r="AC626"/>
      <c r="AD626"/>
      <c r="AE626"/>
      <c r="AF626"/>
      <c r="AG626"/>
      <c r="AH626"/>
      <c r="AI626"/>
      <c r="AJ626"/>
      <c r="AK626"/>
      <c r="AL626"/>
      <c r="AM626"/>
      <c r="AN626"/>
      <c r="AO626"/>
      <c r="AP626"/>
      <c r="AQ626"/>
      <c r="AR626"/>
      <c r="AS626"/>
      <c r="AT626"/>
      <c r="AU626"/>
      <c r="AV626"/>
      <c r="AW626"/>
      <c r="AX626"/>
      <c r="AY626"/>
      <c r="AZ626"/>
      <c r="BA626"/>
      <c r="BB626"/>
      <c r="BC626"/>
      <c r="BD626"/>
      <c r="BE626"/>
      <c r="BF626"/>
      <c r="BG626"/>
      <c r="BH626"/>
      <c r="BI626"/>
      <c r="BJ626"/>
      <c r="BK626"/>
      <c r="BL626"/>
      <c r="BM626"/>
      <c r="BN626"/>
      <c r="BO626"/>
      <c r="BP626"/>
      <c r="BQ626"/>
      <c r="BR626"/>
      <c r="BS626"/>
      <c r="BT626"/>
      <c r="BU626"/>
      <c r="BV626"/>
      <c r="BW626"/>
      <c r="BX626"/>
      <c r="BY626"/>
      <c r="BZ626"/>
      <c r="CA626"/>
      <c r="CB626"/>
      <c r="CC626"/>
      <c r="CD626"/>
      <c r="CE626"/>
      <c r="CF626"/>
      <c r="CG626"/>
      <c r="CH626"/>
      <c r="CI626"/>
      <c r="CJ626"/>
      <c r="CK626"/>
      <c r="CL626"/>
      <c r="CM626"/>
      <c r="CN626"/>
      <c r="CO626"/>
      <c r="CP626"/>
      <c r="CQ626"/>
      <c r="CR626"/>
      <c r="CS626"/>
      <c r="CT626"/>
      <c r="CU626"/>
      <c r="CV626"/>
      <c r="CW626"/>
      <c r="CX626"/>
      <c r="CY626"/>
      <c r="CZ626"/>
      <c r="DA626"/>
      <c r="DB626"/>
      <c r="DC626"/>
      <c r="DD626"/>
      <c r="DE626"/>
      <c r="DF626"/>
      <c r="DG626"/>
      <c r="DH626"/>
      <c r="DI626"/>
      <c r="DJ626"/>
      <c r="DK626"/>
      <c r="DL626"/>
      <c r="DM626"/>
      <c r="DN626"/>
      <c r="DO626"/>
      <c r="DP626"/>
      <c r="DQ626"/>
      <c r="DR626"/>
      <c r="DS626"/>
      <c r="DT626"/>
      <c r="DU626"/>
      <c r="DV626"/>
      <c r="DW626"/>
      <c r="DX626"/>
      <c r="DY626"/>
      <c r="DZ626"/>
      <c r="EA626"/>
      <c r="EB626"/>
      <c r="EC626"/>
      <c r="ED626"/>
      <c r="EE626"/>
      <c r="EF626"/>
      <c r="EG626"/>
      <c r="EH626"/>
      <c r="EI626"/>
      <c r="EJ626"/>
      <c r="EK626"/>
      <c r="EL626"/>
      <c r="EM626"/>
      <c r="EN626"/>
      <c r="EO626"/>
      <c r="EP626"/>
      <c r="EQ626"/>
      <c r="ER626"/>
      <c r="ES626"/>
      <c r="ET626"/>
      <c r="EU626"/>
      <c r="EV626"/>
      <c r="EW626"/>
      <c r="EX626"/>
      <c r="EY626"/>
      <c r="EZ626"/>
      <c r="FA626"/>
      <c r="FB626"/>
      <c r="FC626"/>
      <c r="FD626"/>
      <c r="FE626"/>
      <c r="FF626"/>
      <c r="FG626"/>
      <c r="FH626"/>
      <c r="FI626"/>
      <c r="FJ626"/>
      <c r="FK626"/>
      <c r="FL626"/>
      <c r="FM626"/>
      <c r="FN626"/>
      <c r="FO626"/>
      <c r="FP626"/>
      <c r="FQ626"/>
      <c r="FR626"/>
      <c r="FS626"/>
      <c r="FT626"/>
      <c r="FU626"/>
      <c r="FV626"/>
      <c r="FW626"/>
      <c r="FX626"/>
      <c r="FY626"/>
      <c r="FZ626"/>
      <c r="GA626"/>
      <c r="GB626"/>
      <c r="GC626"/>
      <c r="GD626"/>
      <c r="GE626"/>
      <c r="GF626"/>
      <c r="GG626"/>
      <c r="GH626"/>
      <c r="GI626"/>
      <c r="GJ626"/>
      <c r="GK626"/>
      <c r="GL626"/>
      <c r="GM626"/>
      <c r="GN626"/>
      <c r="GO626"/>
      <c r="GP626"/>
      <c r="GQ626"/>
      <c r="GR626"/>
      <c r="GS626"/>
      <c r="GT626"/>
      <c r="GU626"/>
      <c r="GV626"/>
      <c r="GW626"/>
      <c r="GX626"/>
      <c r="GY626"/>
      <c r="GZ626"/>
      <c r="HA626"/>
      <c r="HB626"/>
      <c r="HC626"/>
      <c r="HD626"/>
      <c r="HE626"/>
      <c r="HF626"/>
      <c r="HG626"/>
    </row>
    <row r="627" spans="1:215" s="7" customFormat="1" ht="15.75" customHeight="1">
      <c r="A627" s="27" t="s">
        <v>952</v>
      </c>
      <c r="B627" s="14">
        <v>8435134840789</v>
      </c>
      <c r="C627" s="19" t="s">
        <v>966</v>
      </c>
      <c r="D627" s="16" t="s">
        <v>1368</v>
      </c>
      <c r="E627" s="16" t="s">
        <v>1366</v>
      </c>
      <c r="F627" s="16" t="s">
        <v>1364</v>
      </c>
      <c r="G627" s="21">
        <v>1</v>
      </c>
      <c r="H627" s="19" t="s">
        <v>866</v>
      </c>
      <c r="I627" s="17" t="s">
        <v>573</v>
      </c>
      <c r="J627" s="20" t="s">
        <v>291</v>
      </c>
      <c r="K627" s="28" t="s">
        <v>1345</v>
      </c>
      <c r="L627" s="51">
        <v>7481</v>
      </c>
      <c r="M627"/>
      <c r="N627"/>
      <c r="O627"/>
      <c r="P627"/>
      <c r="Q627"/>
      <c r="R627"/>
      <c r="S627"/>
      <c r="T627"/>
      <c r="U627"/>
      <c r="V627"/>
      <c r="W627"/>
      <c r="X627"/>
      <c r="Y627"/>
      <c r="Z627"/>
      <c r="AA627"/>
      <c r="AB627"/>
      <c r="AC627"/>
      <c r="AD627"/>
      <c r="AE627"/>
      <c r="AF627"/>
      <c r="AG627"/>
      <c r="AH627"/>
      <c r="AI627"/>
      <c r="AJ627"/>
      <c r="AK627"/>
      <c r="AL627"/>
      <c r="AM627"/>
      <c r="AN627"/>
      <c r="AO627"/>
      <c r="AP627"/>
      <c r="AQ627"/>
      <c r="AR627"/>
      <c r="AS627"/>
      <c r="AT627"/>
      <c r="AU627"/>
      <c r="AV627"/>
      <c r="AW627"/>
      <c r="AX627"/>
      <c r="AY627"/>
      <c r="AZ627"/>
      <c r="BA627"/>
      <c r="BB627"/>
      <c r="BC627"/>
      <c r="BD627"/>
      <c r="BE627"/>
      <c r="BF627"/>
      <c r="BG627"/>
      <c r="BH627"/>
      <c r="BI627"/>
      <c r="BJ627"/>
      <c r="BK627"/>
      <c r="BL627"/>
      <c r="BM627"/>
      <c r="BN627"/>
      <c r="BO627"/>
      <c r="BP627"/>
      <c r="BQ627"/>
      <c r="BR627"/>
      <c r="BS627"/>
      <c r="BT627"/>
      <c r="BU627"/>
      <c r="BV627"/>
      <c r="BW627"/>
      <c r="BX627"/>
      <c r="BY627"/>
      <c r="BZ627"/>
      <c r="CA627"/>
      <c r="CB627"/>
      <c r="CC627"/>
      <c r="CD627"/>
      <c r="CE627"/>
      <c r="CF627"/>
      <c r="CG627"/>
      <c r="CH627"/>
      <c r="CI627"/>
      <c r="CJ627"/>
      <c r="CK627"/>
      <c r="CL627"/>
      <c r="CM627"/>
      <c r="CN627"/>
      <c r="CO627"/>
      <c r="CP627"/>
      <c r="CQ627"/>
      <c r="CR627"/>
      <c r="CS627"/>
      <c r="CT627"/>
      <c r="CU627"/>
      <c r="CV627"/>
      <c r="CW627"/>
      <c r="CX627"/>
      <c r="CY627"/>
      <c r="CZ627"/>
      <c r="DA627"/>
      <c r="DB627"/>
      <c r="DC627"/>
      <c r="DD627"/>
      <c r="DE627"/>
      <c r="DF627"/>
      <c r="DG627"/>
      <c r="DH627"/>
      <c r="DI627"/>
      <c r="DJ627"/>
      <c r="DK627"/>
      <c r="DL627"/>
      <c r="DM627"/>
      <c r="DN627"/>
      <c r="DO627"/>
      <c r="DP627"/>
      <c r="DQ627"/>
      <c r="DR627"/>
      <c r="DS627"/>
      <c r="DT627"/>
      <c r="DU627"/>
      <c r="DV627"/>
      <c r="DW627"/>
      <c r="DX627"/>
      <c r="DY627"/>
      <c r="DZ627"/>
      <c r="EA627"/>
      <c r="EB627"/>
      <c r="EC627"/>
      <c r="ED627"/>
      <c r="EE627"/>
      <c r="EF627"/>
      <c r="EG627"/>
      <c r="EH627"/>
      <c r="EI627"/>
      <c r="EJ627"/>
      <c r="EK627"/>
      <c r="EL627"/>
      <c r="EM627"/>
      <c r="EN627"/>
      <c r="EO627"/>
      <c r="EP627"/>
      <c r="EQ627"/>
      <c r="ER627"/>
      <c r="ES627"/>
      <c r="ET627"/>
      <c r="EU627"/>
      <c r="EV627"/>
      <c r="EW627"/>
      <c r="EX627"/>
      <c r="EY627"/>
      <c r="EZ627"/>
      <c r="FA627"/>
      <c r="FB627"/>
      <c r="FC627"/>
      <c r="FD627"/>
      <c r="FE627"/>
      <c r="FF627"/>
      <c r="FG627"/>
      <c r="FH627"/>
      <c r="FI627"/>
      <c r="FJ627"/>
      <c r="FK627"/>
      <c r="FL627"/>
      <c r="FM627"/>
      <c r="FN627"/>
      <c r="FO627"/>
      <c r="FP627"/>
      <c r="FQ627"/>
      <c r="FR627"/>
      <c r="FS627"/>
      <c r="FT627"/>
      <c r="FU627"/>
      <c r="FV627"/>
      <c r="FW627"/>
      <c r="FX627"/>
      <c r="FY627"/>
      <c r="FZ627"/>
      <c r="GA627"/>
      <c r="GB627"/>
      <c r="GC627"/>
      <c r="GD627"/>
      <c r="GE627"/>
      <c r="GF627"/>
      <c r="GG627"/>
      <c r="GH627"/>
      <c r="GI627"/>
      <c r="GJ627"/>
      <c r="GK627"/>
      <c r="GL627"/>
      <c r="GM627"/>
      <c r="GN627"/>
      <c r="GO627"/>
      <c r="GP627"/>
      <c r="GQ627"/>
      <c r="GR627"/>
      <c r="GS627"/>
      <c r="GT627"/>
      <c r="GU627"/>
      <c r="GV627"/>
      <c r="GW627"/>
      <c r="GX627"/>
      <c r="GY627"/>
      <c r="GZ627"/>
      <c r="HA627"/>
      <c r="HB627"/>
      <c r="HC627"/>
      <c r="HD627"/>
      <c r="HE627"/>
      <c r="HF627"/>
      <c r="HG627"/>
    </row>
    <row r="628" spans="1:215" s="7" customFormat="1" ht="16.5" customHeight="1">
      <c r="A628" s="27" t="s">
        <v>953</v>
      </c>
      <c r="B628" s="14">
        <v>8435134840796</v>
      </c>
      <c r="C628" s="19" t="s">
        <v>967</v>
      </c>
      <c r="D628" s="16" t="s">
        <v>1368</v>
      </c>
      <c r="E628" s="16" t="s">
        <v>1366</v>
      </c>
      <c r="F628" s="16" t="s">
        <v>1364</v>
      </c>
      <c r="G628" s="21">
        <v>1</v>
      </c>
      <c r="H628" s="19" t="s">
        <v>866</v>
      </c>
      <c r="I628" s="17" t="s">
        <v>573</v>
      </c>
      <c r="J628" s="20" t="s">
        <v>291</v>
      </c>
      <c r="K628" s="28" t="s">
        <v>1345</v>
      </c>
      <c r="L628" s="51">
        <v>7683</v>
      </c>
      <c r="M628"/>
      <c r="N628"/>
      <c r="O628"/>
      <c r="P628"/>
      <c r="Q628"/>
      <c r="R628"/>
      <c r="S628"/>
      <c r="T628"/>
      <c r="U628"/>
      <c r="V628"/>
      <c r="W628"/>
      <c r="X628"/>
      <c r="Y628"/>
      <c r="Z628"/>
      <c r="AA628"/>
      <c r="AB628"/>
      <c r="AC628"/>
      <c r="AD628"/>
      <c r="AE628"/>
      <c r="AF628"/>
      <c r="AG628"/>
      <c r="AH628"/>
      <c r="AI628"/>
      <c r="AJ628"/>
      <c r="AK628"/>
      <c r="AL628"/>
      <c r="AM628"/>
      <c r="AN628"/>
      <c r="AO628"/>
      <c r="AP628"/>
      <c r="AQ628"/>
      <c r="AR628"/>
      <c r="AS628"/>
      <c r="AT628"/>
      <c r="AU628"/>
      <c r="AV628"/>
      <c r="AW628"/>
      <c r="AX628"/>
      <c r="AY628"/>
      <c r="AZ628"/>
      <c r="BA628"/>
      <c r="BB628"/>
      <c r="BC628"/>
      <c r="BD628"/>
      <c r="BE628"/>
      <c r="BF628"/>
      <c r="BG628"/>
      <c r="BH628"/>
      <c r="BI628"/>
      <c r="BJ628"/>
      <c r="BK628"/>
      <c r="BL628"/>
      <c r="BM628"/>
      <c r="BN628"/>
      <c r="BO628"/>
      <c r="BP628"/>
      <c r="BQ628"/>
      <c r="BR628"/>
      <c r="BS628"/>
      <c r="BT628"/>
      <c r="BU628"/>
      <c r="BV628"/>
      <c r="BW628"/>
      <c r="BX628"/>
      <c r="BY628"/>
      <c r="BZ628"/>
      <c r="CA628"/>
      <c r="CB628"/>
      <c r="CC628"/>
      <c r="CD628"/>
      <c r="CE628"/>
      <c r="CF628"/>
      <c r="CG628"/>
      <c r="CH628"/>
      <c r="CI628"/>
      <c r="CJ628"/>
      <c r="CK628"/>
      <c r="CL628"/>
      <c r="CM628"/>
      <c r="CN628"/>
      <c r="CO628"/>
      <c r="CP628"/>
      <c r="CQ628"/>
      <c r="CR628"/>
      <c r="CS628"/>
      <c r="CT628"/>
      <c r="CU628"/>
      <c r="CV628"/>
      <c r="CW628"/>
      <c r="CX628"/>
      <c r="CY628"/>
      <c r="CZ628"/>
      <c r="DA628"/>
      <c r="DB628"/>
      <c r="DC628"/>
      <c r="DD628"/>
      <c r="DE628"/>
      <c r="DF628"/>
      <c r="DG628"/>
      <c r="DH628"/>
      <c r="DI628"/>
      <c r="DJ628"/>
      <c r="DK628"/>
      <c r="DL628"/>
      <c r="DM628"/>
      <c r="DN628"/>
      <c r="DO628"/>
      <c r="DP628"/>
      <c r="DQ628"/>
      <c r="DR628"/>
      <c r="DS628"/>
      <c r="DT628"/>
      <c r="DU628"/>
      <c r="DV628"/>
      <c r="DW628"/>
      <c r="DX628"/>
      <c r="DY628"/>
      <c r="DZ628"/>
      <c r="EA628"/>
      <c r="EB628"/>
      <c r="EC628"/>
      <c r="ED628"/>
      <c r="EE628"/>
      <c r="EF628"/>
      <c r="EG628"/>
      <c r="EH628"/>
      <c r="EI628"/>
      <c r="EJ628"/>
      <c r="EK628"/>
      <c r="EL628"/>
      <c r="EM628"/>
      <c r="EN628"/>
      <c r="EO628"/>
      <c r="EP628"/>
      <c r="EQ628"/>
      <c r="ER628"/>
      <c r="ES628"/>
      <c r="ET628"/>
      <c r="EU628"/>
      <c r="EV628"/>
      <c r="EW628"/>
      <c r="EX628"/>
      <c r="EY628"/>
      <c r="EZ628"/>
      <c r="FA628"/>
      <c r="FB628"/>
      <c r="FC628"/>
      <c r="FD628"/>
      <c r="FE628"/>
      <c r="FF628"/>
      <c r="FG628"/>
      <c r="FH628"/>
      <c r="FI628"/>
      <c r="FJ628"/>
      <c r="FK628"/>
      <c r="FL628"/>
      <c r="FM628"/>
      <c r="FN628"/>
      <c r="FO628"/>
      <c r="FP628"/>
      <c r="FQ628"/>
      <c r="FR628"/>
      <c r="FS628"/>
      <c r="FT628"/>
      <c r="FU628"/>
      <c r="FV628"/>
      <c r="FW628"/>
      <c r="FX628"/>
      <c r="FY628"/>
      <c r="FZ628"/>
      <c r="GA628"/>
      <c r="GB628"/>
      <c r="GC628"/>
      <c r="GD628"/>
      <c r="GE628"/>
      <c r="GF628"/>
      <c r="GG628"/>
      <c r="GH628"/>
      <c r="GI628"/>
      <c r="GJ628"/>
      <c r="GK628"/>
      <c r="GL628"/>
      <c r="GM628"/>
      <c r="GN628"/>
      <c r="GO628"/>
      <c r="GP628"/>
      <c r="GQ628"/>
      <c r="GR628"/>
      <c r="GS628"/>
      <c r="GT628"/>
      <c r="GU628"/>
      <c r="GV628"/>
      <c r="GW628"/>
      <c r="GX628"/>
      <c r="GY628"/>
      <c r="GZ628"/>
      <c r="HA628"/>
      <c r="HB628"/>
      <c r="HC628"/>
      <c r="HD628"/>
      <c r="HE628"/>
      <c r="HF628"/>
      <c r="HG628"/>
    </row>
    <row r="629" spans="1:215" s="7" customFormat="1" ht="18" customHeight="1">
      <c r="A629" s="27" t="s">
        <v>954</v>
      </c>
      <c r="B629" s="14">
        <v>8435134840802</v>
      </c>
      <c r="C629" s="19" t="s">
        <v>1066</v>
      </c>
      <c r="D629" s="16" t="s">
        <v>1368</v>
      </c>
      <c r="E629" s="16" t="s">
        <v>1365</v>
      </c>
      <c r="F629" s="16" t="s">
        <v>1364</v>
      </c>
      <c r="G629" s="21">
        <v>1</v>
      </c>
      <c r="H629" s="19" t="s">
        <v>866</v>
      </c>
      <c r="I629" s="17" t="s">
        <v>572</v>
      </c>
      <c r="J629" s="20" t="s">
        <v>292</v>
      </c>
      <c r="K629" s="28" t="s">
        <v>1344</v>
      </c>
      <c r="L629" s="51">
        <v>7022</v>
      </c>
      <c r="M629"/>
      <c r="N629"/>
      <c r="O629"/>
      <c r="P629"/>
      <c r="Q629"/>
      <c r="R629"/>
      <c r="S629"/>
      <c r="T629"/>
      <c r="U629"/>
      <c r="V629"/>
      <c r="W629"/>
      <c r="X629"/>
      <c r="Y629"/>
      <c r="Z629"/>
      <c r="AA629"/>
      <c r="AB629"/>
      <c r="AC629"/>
      <c r="AD629"/>
      <c r="AE629"/>
      <c r="AF629"/>
      <c r="AG629"/>
      <c r="AH629"/>
      <c r="AI629"/>
      <c r="AJ629"/>
      <c r="AK629"/>
      <c r="AL629"/>
      <c r="AM629"/>
      <c r="AN629"/>
      <c r="AO629"/>
      <c r="AP629"/>
      <c r="AQ629"/>
      <c r="AR629"/>
      <c r="AS629"/>
      <c r="AT629"/>
      <c r="AU629"/>
      <c r="AV629"/>
      <c r="AW629"/>
      <c r="AX629"/>
      <c r="AY629"/>
      <c r="AZ629"/>
      <c r="BA629"/>
      <c r="BB629"/>
      <c r="BC629"/>
      <c r="BD629"/>
      <c r="BE629"/>
      <c r="BF629"/>
      <c r="BG629"/>
      <c r="BH629"/>
      <c r="BI629"/>
      <c r="BJ629"/>
      <c r="BK629"/>
      <c r="BL629"/>
      <c r="BM629"/>
      <c r="BN629"/>
      <c r="BO629"/>
      <c r="BP629"/>
      <c r="BQ629"/>
      <c r="BR629"/>
      <c r="BS629"/>
      <c r="BT629"/>
      <c r="BU629"/>
      <c r="BV629"/>
      <c r="BW629"/>
      <c r="BX629"/>
      <c r="BY629"/>
      <c r="BZ629"/>
      <c r="CA629"/>
      <c r="CB629"/>
      <c r="CC629"/>
      <c r="CD629"/>
      <c r="CE629"/>
      <c r="CF629"/>
      <c r="CG629"/>
      <c r="CH629"/>
      <c r="CI629"/>
      <c r="CJ629"/>
      <c r="CK629"/>
      <c r="CL629"/>
      <c r="CM629"/>
      <c r="CN629"/>
      <c r="CO629"/>
      <c r="CP629"/>
      <c r="CQ629"/>
      <c r="CR629"/>
      <c r="CS629"/>
      <c r="CT629"/>
      <c r="CU629"/>
      <c r="CV629"/>
      <c r="CW629"/>
      <c r="CX629"/>
      <c r="CY629"/>
      <c r="CZ629"/>
      <c r="DA629"/>
      <c r="DB629"/>
      <c r="DC629"/>
      <c r="DD629"/>
      <c r="DE629"/>
      <c r="DF629"/>
      <c r="DG629"/>
      <c r="DH629"/>
      <c r="DI629"/>
      <c r="DJ629"/>
      <c r="DK629"/>
      <c r="DL629"/>
      <c r="DM629"/>
      <c r="DN629"/>
      <c r="DO629"/>
      <c r="DP629"/>
      <c r="DQ629"/>
      <c r="DR629"/>
      <c r="DS629"/>
      <c r="DT629"/>
      <c r="DU629"/>
      <c r="DV629"/>
      <c r="DW629"/>
      <c r="DX629"/>
      <c r="DY629"/>
      <c r="DZ629"/>
      <c r="EA629"/>
      <c r="EB629"/>
      <c r="EC629"/>
      <c r="ED629"/>
      <c r="EE629"/>
      <c r="EF629"/>
      <c r="EG629"/>
      <c r="EH629"/>
      <c r="EI629"/>
      <c r="EJ629"/>
      <c r="EK629"/>
      <c r="EL629"/>
      <c r="EM629"/>
      <c r="EN629"/>
      <c r="EO629"/>
      <c r="EP629"/>
      <c r="EQ629"/>
      <c r="ER629"/>
      <c r="ES629"/>
      <c r="ET629"/>
      <c r="EU629"/>
      <c r="EV629"/>
      <c r="EW629"/>
      <c r="EX629"/>
      <c r="EY629"/>
      <c r="EZ629"/>
      <c r="FA629"/>
      <c r="FB629"/>
      <c r="FC629"/>
      <c r="FD629"/>
      <c r="FE629"/>
      <c r="FF629"/>
      <c r="FG629"/>
      <c r="FH629"/>
      <c r="FI629"/>
      <c r="FJ629"/>
      <c r="FK629"/>
      <c r="FL629"/>
      <c r="FM629"/>
      <c r="FN629"/>
      <c r="FO629"/>
      <c r="FP629"/>
      <c r="FQ629"/>
      <c r="FR629"/>
      <c r="FS629"/>
      <c r="FT629"/>
      <c r="FU629"/>
      <c r="FV629"/>
      <c r="FW629"/>
      <c r="FX629"/>
      <c r="FY629"/>
      <c r="FZ629"/>
      <c r="GA629"/>
      <c r="GB629"/>
      <c r="GC629"/>
      <c r="GD629"/>
      <c r="GE629"/>
      <c r="GF629"/>
      <c r="GG629"/>
      <c r="GH629"/>
      <c r="GI629"/>
      <c r="GJ629"/>
      <c r="GK629"/>
      <c r="GL629"/>
      <c r="GM629"/>
      <c r="GN629"/>
      <c r="GO629"/>
      <c r="GP629"/>
      <c r="GQ629"/>
      <c r="GR629"/>
      <c r="GS629"/>
      <c r="GT629"/>
      <c r="GU629"/>
      <c r="GV629"/>
      <c r="GW629"/>
      <c r="GX629"/>
      <c r="GY629"/>
      <c r="GZ629"/>
      <c r="HA629"/>
      <c r="HB629"/>
      <c r="HC629"/>
      <c r="HD629"/>
      <c r="HE629"/>
      <c r="HF629"/>
      <c r="HG629"/>
    </row>
    <row r="630" spans="1:215" s="7" customFormat="1" ht="21.75" customHeight="1">
      <c r="A630" s="27" t="s">
        <v>955</v>
      </c>
      <c r="B630" s="14">
        <v>8435134840819</v>
      </c>
      <c r="C630" s="19" t="s">
        <v>1067</v>
      </c>
      <c r="D630" s="16" t="s">
        <v>1368</v>
      </c>
      <c r="E630" s="16" t="s">
        <v>1365</v>
      </c>
      <c r="F630" s="16" t="s">
        <v>1364</v>
      </c>
      <c r="G630" s="21">
        <v>1</v>
      </c>
      <c r="H630" s="19" t="s">
        <v>866</v>
      </c>
      <c r="I630" s="17" t="s">
        <v>572</v>
      </c>
      <c r="J630" s="20" t="s">
        <v>292</v>
      </c>
      <c r="K630" s="28" t="s">
        <v>1344</v>
      </c>
      <c r="L630" s="51">
        <v>7227</v>
      </c>
      <c r="M630"/>
      <c r="N630"/>
      <c r="O630"/>
      <c r="P630"/>
      <c r="Q630"/>
      <c r="R630"/>
      <c r="S630"/>
      <c r="T630"/>
      <c r="U630"/>
      <c r="V630"/>
      <c r="W630"/>
      <c r="X630"/>
      <c r="Y630"/>
      <c r="Z630"/>
      <c r="AA630"/>
      <c r="AB630"/>
      <c r="AC630"/>
      <c r="AD630"/>
      <c r="AE630"/>
      <c r="AF630"/>
      <c r="AG630"/>
      <c r="AH630"/>
      <c r="AI630"/>
      <c r="AJ630"/>
      <c r="AK630"/>
      <c r="AL630"/>
      <c r="AM630"/>
      <c r="AN630"/>
      <c r="AO630"/>
      <c r="AP630"/>
      <c r="AQ630"/>
      <c r="AR630"/>
      <c r="AS630"/>
      <c r="AT630"/>
      <c r="AU630"/>
      <c r="AV630"/>
      <c r="AW630"/>
      <c r="AX630"/>
      <c r="AY630"/>
      <c r="AZ630"/>
      <c r="BA630"/>
      <c r="BB630"/>
      <c r="BC630"/>
      <c r="BD630"/>
      <c r="BE630"/>
      <c r="BF630"/>
      <c r="BG630"/>
      <c r="BH630"/>
      <c r="BI630"/>
      <c r="BJ630"/>
      <c r="BK630"/>
      <c r="BL630"/>
      <c r="BM630"/>
      <c r="BN630"/>
      <c r="BO630"/>
      <c r="BP630"/>
      <c r="BQ630"/>
      <c r="BR630"/>
      <c r="BS630"/>
      <c r="BT630"/>
      <c r="BU630"/>
      <c r="BV630"/>
      <c r="BW630"/>
      <c r="BX630"/>
      <c r="BY630"/>
      <c r="BZ630"/>
      <c r="CA630"/>
      <c r="CB630"/>
      <c r="CC630"/>
      <c r="CD630"/>
      <c r="CE630"/>
      <c r="CF630"/>
      <c r="CG630"/>
      <c r="CH630"/>
      <c r="CI630"/>
      <c r="CJ630"/>
      <c r="CK630"/>
      <c r="CL630"/>
      <c r="CM630"/>
      <c r="CN630"/>
      <c r="CO630"/>
      <c r="CP630"/>
      <c r="CQ630"/>
      <c r="CR630"/>
      <c r="CS630"/>
      <c r="CT630"/>
      <c r="CU630"/>
      <c r="CV630"/>
      <c r="CW630"/>
      <c r="CX630"/>
      <c r="CY630"/>
      <c r="CZ630"/>
      <c r="DA630"/>
      <c r="DB630"/>
      <c r="DC630"/>
      <c r="DD630"/>
      <c r="DE630"/>
      <c r="DF630"/>
      <c r="DG630"/>
      <c r="DH630"/>
      <c r="DI630"/>
      <c r="DJ630"/>
      <c r="DK630"/>
      <c r="DL630"/>
      <c r="DM630"/>
      <c r="DN630"/>
      <c r="DO630"/>
      <c r="DP630"/>
      <c r="DQ630"/>
      <c r="DR630"/>
      <c r="DS630"/>
      <c r="DT630"/>
      <c r="DU630"/>
      <c r="DV630"/>
      <c r="DW630"/>
      <c r="DX630"/>
      <c r="DY630"/>
      <c r="DZ630"/>
      <c r="EA630"/>
      <c r="EB630"/>
      <c r="EC630"/>
      <c r="ED630"/>
      <c r="EE630"/>
      <c r="EF630"/>
      <c r="EG630"/>
      <c r="EH630"/>
      <c r="EI630"/>
      <c r="EJ630"/>
      <c r="EK630"/>
      <c r="EL630"/>
      <c r="EM630"/>
      <c r="EN630"/>
      <c r="EO630"/>
      <c r="EP630"/>
      <c r="EQ630"/>
      <c r="ER630"/>
      <c r="ES630"/>
      <c r="ET630"/>
      <c r="EU630"/>
      <c r="EV630"/>
      <c r="EW630"/>
      <c r="EX630"/>
      <c r="EY630"/>
      <c r="EZ630"/>
      <c r="FA630"/>
      <c r="FB630"/>
      <c r="FC630"/>
      <c r="FD630"/>
      <c r="FE630"/>
      <c r="FF630"/>
      <c r="FG630"/>
      <c r="FH630"/>
      <c r="FI630"/>
      <c r="FJ630"/>
      <c r="FK630"/>
      <c r="FL630"/>
      <c r="FM630"/>
      <c r="FN630"/>
      <c r="FO630"/>
      <c r="FP630"/>
      <c r="FQ630"/>
      <c r="FR630"/>
      <c r="FS630"/>
      <c r="FT630"/>
      <c r="FU630"/>
      <c r="FV630"/>
      <c r="FW630"/>
      <c r="FX630"/>
      <c r="FY630"/>
      <c r="FZ630"/>
      <c r="GA630"/>
      <c r="GB630"/>
      <c r="GC630"/>
      <c r="GD630"/>
      <c r="GE630"/>
      <c r="GF630"/>
      <c r="GG630"/>
      <c r="GH630"/>
      <c r="GI630"/>
      <c r="GJ630"/>
      <c r="GK630"/>
      <c r="GL630"/>
      <c r="GM630"/>
      <c r="GN630"/>
      <c r="GO630"/>
      <c r="GP630"/>
      <c r="GQ630"/>
      <c r="GR630"/>
      <c r="GS630"/>
      <c r="GT630"/>
      <c r="GU630"/>
      <c r="GV630"/>
      <c r="GW630"/>
      <c r="GX630"/>
      <c r="GY630"/>
      <c r="GZ630"/>
      <c r="HA630"/>
      <c r="HB630"/>
      <c r="HC630"/>
      <c r="HD630"/>
      <c r="HE630"/>
      <c r="HF630"/>
      <c r="HG630"/>
    </row>
    <row r="631" spans="1:215" s="7" customFormat="1" ht="18" customHeight="1">
      <c r="A631" s="27" t="s">
        <v>956</v>
      </c>
      <c r="B631" s="14">
        <v>8435134840826</v>
      </c>
      <c r="C631" s="19" t="s">
        <v>1068</v>
      </c>
      <c r="D631" s="16" t="s">
        <v>1368</v>
      </c>
      <c r="E631" s="16" t="s">
        <v>1366</v>
      </c>
      <c r="F631" s="16" t="s">
        <v>1364</v>
      </c>
      <c r="G631" s="21">
        <v>1</v>
      </c>
      <c r="H631" s="19" t="s">
        <v>866</v>
      </c>
      <c r="I631" s="17" t="s">
        <v>573</v>
      </c>
      <c r="J631" s="20" t="s">
        <v>291</v>
      </c>
      <c r="K631" s="28" t="s">
        <v>1345</v>
      </c>
      <c r="L631" s="51">
        <v>7796</v>
      </c>
      <c r="M631"/>
      <c r="N631"/>
      <c r="O631"/>
      <c r="P631"/>
      <c r="Q631"/>
      <c r="R631"/>
      <c r="S631"/>
      <c r="T631"/>
      <c r="U631"/>
      <c r="V631"/>
      <c r="W631"/>
      <c r="X631"/>
      <c r="Y631"/>
      <c r="Z631"/>
      <c r="AA631"/>
      <c r="AB631"/>
      <c r="AC631"/>
      <c r="AD631"/>
      <c r="AE631"/>
      <c r="AF631"/>
      <c r="AG631"/>
      <c r="AH631"/>
      <c r="AI631"/>
      <c r="AJ631"/>
      <c r="AK631"/>
      <c r="AL631"/>
      <c r="AM631"/>
      <c r="AN631"/>
      <c r="AO631"/>
      <c r="AP631"/>
      <c r="AQ631"/>
      <c r="AR631"/>
      <c r="AS631"/>
      <c r="AT631"/>
      <c r="AU631"/>
      <c r="AV631"/>
      <c r="AW631"/>
      <c r="AX631"/>
      <c r="AY631"/>
      <c r="AZ631"/>
      <c r="BA631"/>
      <c r="BB631"/>
      <c r="BC631"/>
      <c r="BD631"/>
      <c r="BE631"/>
      <c r="BF631"/>
      <c r="BG631"/>
      <c r="BH631"/>
      <c r="BI631"/>
      <c r="BJ631"/>
      <c r="BK631"/>
      <c r="BL631"/>
      <c r="BM631"/>
      <c r="BN631"/>
      <c r="BO631"/>
      <c r="BP631"/>
      <c r="BQ631"/>
      <c r="BR631"/>
      <c r="BS631"/>
      <c r="BT631"/>
      <c r="BU631"/>
      <c r="BV631"/>
      <c r="BW631"/>
      <c r="BX631"/>
      <c r="BY631"/>
      <c r="BZ631"/>
      <c r="CA631"/>
      <c r="CB631"/>
      <c r="CC631"/>
      <c r="CD631"/>
      <c r="CE631"/>
      <c r="CF631"/>
      <c r="CG631"/>
      <c r="CH631"/>
      <c r="CI631"/>
      <c r="CJ631"/>
      <c r="CK631"/>
      <c r="CL631"/>
      <c r="CM631"/>
      <c r="CN631"/>
      <c r="CO631"/>
      <c r="CP631"/>
      <c r="CQ631"/>
      <c r="CR631"/>
      <c r="CS631"/>
      <c r="CT631"/>
      <c r="CU631"/>
      <c r="CV631"/>
      <c r="CW631"/>
      <c r="CX631"/>
      <c r="CY631"/>
      <c r="CZ631"/>
      <c r="DA631"/>
      <c r="DB631"/>
      <c r="DC631"/>
      <c r="DD631"/>
      <c r="DE631"/>
      <c r="DF631"/>
      <c r="DG631"/>
      <c r="DH631"/>
      <c r="DI631"/>
      <c r="DJ631"/>
      <c r="DK631"/>
      <c r="DL631"/>
      <c r="DM631"/>
      <c r="DN631"/>
      <c r="DO631"/>
      <c r="DP631"/>
      <c r="DQ631"/>
      <c r="DR631"/>
      <c r="DS631"/>
      <c r="DT631"/>
      <c r="DU631"/>
      <c r="DV631"/>
      <c r="DW631"/>
      <c r="DX631"/>
      <c r="DY631"/>
      <c r="DZ631"/>
      <c r="EA631"/>
      <c r="EB631"/>
      <c r="EC631"/>
      <c r="ED631"/>
      <c r="EE631"/>
      <c r="EF631"/>
      <c r="EG631"/>
      <c r="EH631"/>
      <c r="EI631"/>
      <c r="EJ631"/>
      <c r="EK631"/>
      <c r="EL631"/>
      <c r="EM631"/>
      <c r="EN631"/>
      <c r="EO631"/>
      <c r="EP631"/>
      <c r="EQ631"/>
      <c r="ER631"/>
      <c r="ES631"/>
      <c r="ET631"/>
      <c r="EU631"/>
      <c r="EV631"/>
      <c r="EW631"/>
      <c r="EX631"/>
      <c r="EY631"/>
      <c r="EZ631"/>
      <c r="FA631"/>
      <c r="FB631"/>
      <c r="FC631"/>
      <c r="FD631"/>
      <c r="FE631"/>
      <c r="FF631"/>
      <c r="FG631"/>
      <c r="FH631"/>
      <c r="FI631"/>
      <c r="FJ631"/>
      <c r="FK631"/>
      <c r="FL631"/>
      <c r="FM631"/>
      <c r="FN631"/>
      <c r="FO631"/>
      <c r="FP631"/>
      <c r="FQ631"/>
      <c r="FR631"/>
      <c r="FS631"/>
      <c r="FT631"/>
      <c r="FU631"/>
      <c r="FV631"/>
      <c r="FW631"/>
      <c r="FX631"/>
      <c r="FY631"/>
      <c r="FZ631"/>
      <c r="GA631"/>
      <c r="GB631"/>
      <c r="GC631"/>
      <c r="GD631"/>
      <c r="GE631"/>
      <c r="GF631"/>
      <c r="GG631"/>
      <c r="GH631"/>
      <c r="GI631"/>
      <c r="GJ631"/>
      <c r="GK631"/>
      <c r="GL631"/>
      <c r="GM631"/>
      <c r="GN631"/>
      <c r="GO631"/>
      <c r="GP631"/>
      <c r="GQ631"/>
      <c r="GR631"/>
      <c r="GS631"/>
      <c r="GT631"/>
      <c r="GU631"/>
      <c r="GV631"/>
      <c r="GW631"/>
      <c r="GX631"/>
      <c r="GY631"/>
      <c r="GZ631"/>
      <c r="HA631"/>
      <c r="HB631"/>
      <c r="HC631"/>
      <c r="HD631"/>
      <c r="HE631"/>
      <c r="HF631"/>
      <c r="HG631"/>
    </row>
    <row r="632" spans="1:215" s="7" customFormat="1" ht="25.5" customHeight="1">
      <c r="A632" s="27" t="s">
        <v>957</v>
      </c>
      <c r="B632" s="14">
        <v>8435134840833</v>
      </c>
      <c r="C632" s="19" t="s">
        <v>1069</v>
      </c>
      <c r="D632" s="16" t="s">
        <v>1368</v>
      </c>
      <c r="E632" s="16" t="s">
        <v>1366</v>
      </c>
      <c r="F632" s="16" t="s">
        <v>1364</v>
      </c>
      <c r="G632" s="21">
        <v>1</v>
      </c>
      <c r="H632" s="19" t="s">
        <v>866</v>
      </c>
      <c r="I632" s="17" t="s">
        <v>573</v>
      </c>
      <c r="J632" s="20" t="s">
        <v>291</v>
      </c>
      <c r="K632" s="28" t="s">
        <v>1345</v>
      </c>
      <c r="L632" s="51">
        <v>8000</v>
      </c>
      <c r="M632"/>
      <c r="N632"/>
      <c r="O632"/>
      <c r="P632"/>
      <c r="Q632"/>
      <c r="R632"/>
      <c r="S632"/>
      <c r="T632"/>
      <c r="U632"/>
      <c r="V632"/>
      <c r="W632"/>
      <c r="X632"/>
      <c r="Y632"/>
      <c r="Z632"/>
      <c r="AA632"/>
      <c r="AB632"/>
      <c r="AC632"/>
      <c r="AD632"/>
      <c r="AE632"/>
      <c r="AF632"/>
      <c r="AG632"/>
      <c r="AH632"/>
      <c r="AI632"/>
      <c r="AJ632"/>
      <c r="AK632"/>
      <c r="AL632"/>
      <c r="AM632"/>
      <c r="AN632"/>
      <c r="AO632"/>
      <c r="AP632"/>
      <c r="AQ632"/>
      <c r="AR632"/>
      <c r="AS632"/>
      <c r="AT632"/>
      <c r="AU632"/>
      <c r="AV632"/>
      <c r="AW632"/>
      <c r="AX632"/>
      <c r="AY632"/>
      <c r="AZ632"/>
      <c r="BA632"/>
      <c r="BB632"/>
      <c r="BC632"/>
      <c r="BD632"/>
      <c r="BE632"/>
      <c r="BF632"/>
      <c r="BG632"/>
      <c r="BH632"/>
      <c r="BI632"/>
      <c r="BJ632"/>
      <c r="BK632"/>
      <c r="BL632"/>
      <c r="BM632"/>
      <c r="BN632"/>
      <c r="BO632"/>
      <c r="BP632"/>
      <c r="BQ632"/>
      <c r="BR632"/>
      <c r="BS632"/>
      <c r="BT632"/>
      <c r="BU632"/>
      <c r="BV632"/>
      <c r="BW632"/>
      <c r="BX632"/>
      <c r="BY632"/>
      <c r="BZ632"/>
      <c r="CA632"/>
      <c r="CB632"/>
      <c r="CC632"/>
      <c r="CD632"/>
      <c r="CE632"/>
      <c r="CF632"/>
      <c r="CG632"/>
      <c r="CH632"/>
      <c r="CI632"/>
      <c r="CJ632"/>
      <c r="CK632"/>
      <c r="CL632"/>
      <c r="CM632"/>
      <c r="CN632"/>
      <c r="CO632"/>
      <c r="CP632"/>
      <c r="CQ632"/>
      <c r="CR632"/>
      <c r="CS632"/>
      <c r="CT632"/>
      <c r="CU632"/>
      <c r="CV632"/>
      <c r="CW632"/>
      <c r="CX632"/>
      <c r="CY632"/>
      <c r="CZ632"/>
      <c r="DA632"/>
      <c r="DB632"/>
      <c r="DC632"/>
      <c r="DD632"/>
      <c r="DE632"/>
      <c r="DF632"/>
      <c r="DG632"/>
      <c r="DH632"/>
      <c r="DI632"/>
      <c r="DJ632"/>
      <c r="DK632"/>
      <c r="DL632"/>
      <c r="DM632"/>
      <c r="DN632"/>
      <c r="DO632"/>
      <c r="DP632"/>
      <c r="DQ632"/>
      <c r="DR632"/>
      <c r="DS632"/>
      <c r="DT632"/>
      <c r="DU632"/>
      <c r="DV632"/>
      <c r="DW632"/>
      <c r="DX632"/>
      <c r="DY632"/>
      <c r="DZ632"/>
      <c r="EA632"/>
      <c r="EB632"/>
      <c r="EC632"/>
      <c r="ED632"/>
      <c r="EE632"/>
      <c r="EF632"/>
      <c r="EG632"/>
      <c r="EH632"/>
      <c r="EI632"/>
      <c r="EJ632"/>
      <c r="EK632"/>
      <c r="EL632"/>
      <c r="EM632"/>
      <c r="EN632"/>
      <c r="EO632"/>
      <c r="EP632"/>
      <c r="EQ632"/>
      <c r="ER632"/>
      <c r="ES632"/>
      <c r="ET632"/>
      <c r="EU632"/>
      <c r="EV632"/>
      <c r="EW632"/>
      <c r="EX632"/>
      <c r="EY632"/>
      <c r="EZ632"/>
      <c r="FA632"/>
      <c r="FB632"/>
      <c r="FC632"/>
      <c r="FD632"/>
      <c r="FE632"/>
      <c r="FF632"/>
      <c r="FG632"/>
      <c r="FH632"/>
      <c r="FI632"/>
      <c r="FJ632"/>
      <c r="FK632"/>
      <c r="FL632"/>
      <c r="FM632"/>
      <c r="FN632"/>
      <c r="FO632"/>
      <c r="FP632"/>
      <c r="FQ632"/>
      <c r="FR632"/>
      <c r="FS632"/>
      <c r="FT632"/>
      <c r="FU632"/>
      <c r="FV632"/>
      <c r="FW632"/>
      <c r="FX632"/>
      <c r="FY632"/>
      <c r="FZ632"/>
      <c r="GA632"/>
      <c r="GB632"/>
      <c r="GC632"/>
      <c r="GD632"/>
      <c r="GE632"/>
      <c r="GF632"/>
      <c r="GG632"/>
      <c r="GH632"/>
      <c r="GI632"/>
      <c r="GJ632"/>
      <c r="GK632"/>
      <c r="GL632"/>
      <c r="GM632"/>
      <c r="GN632"/>
      <c r="GO632"/>
      <c r="GP632"/>
      <c r="GQ632"/>
      <c r="GR632"/>
      <c r="GS632"/>
      <c r="GT632"/>
      <c r="GU632"/>
      <c r="GV632"/>
      <c r="GW632"/>
      <c r="GX632"/>
      <c r="GY632"/>
      <c r="GZ632"/>
      <c r="HA632"/>
      <c r="HB632"/>
      <c r="HC632"/>
      <c r="HD632"/>
      <c r="HE632"/>
      <c r="HF632"/>
      <c r="HG632"/>
    </row>
    <row r="633" spans="1:215" s="7" customFormat="1" ht="21" customHeight="1">
      <c r="A633" s="27" t="s">
        <v>625</v>
      </c>
      <c r="B633" s="14">
        <v>8435134838267</v>
      </c>
      <c r="C633" s="19" t="s">
        <v>629</v>
      </c>
      <c r="D633" s="16" t="s">
        <v>1368</v>
      </c>
      <c r="E633" s="16" t="s">
        <v>1368</v>
      </c>
      <c r="F633" s="16" t="s">
        <v>1364</v>
      </c>
      <c r="G633" s="21">
        <v>1</v>
      </c>
      <c r="H633" s="19" t="s">
        <v>867</v>
      </c>
      <c r="I633" s="17">
        <v>260</v>
      </c>
      <c r="J633" s="20">
        <v>965632</v>
      </c>
      <c r="K633" s="28" t="s">
        <v>732</v>
      </c>
      <c r="L633" s="51">
        <v>3633</v>
      </c>
      <c r="M633"/>
      <c r="N633"/>
      <c r="O633"/>
      <c r="P633"/>
      <c r="Q633"/>
      <c r="R633"/>
      <c r="S633"/>
      <c r="T633"/>
      <c r="U633"/>
      <c r="V633"/>
      <c r="W633"/>
      <c r="X633"/>
      <c r="Y633"/>
      <c r="Z633"/>
      <c r="AA633"/>
      <c r="AB633"/>
      <c r="AC633"/>
      <c r="AD633"/>
      <c r="AE633"/>
      <c r="AF633"/>
      <c r="AG633"/>
      <c r="AH633"/>
      <c r="AI633"/>
      <c r="AJ633"/>
      <c r="AK633"/>
      <c r="AL633"/>
      <c r="AM633"/>
      <c r="AN633"/>
      <c r="AO633"/>
      <c r="AP633"/>
      <c r="AQ633"/>
      <c r="AR633"/>
      <c r="AS633"/>
      <c r="AT633"/>
      <c r="AU633"/>
      <c r="AV633"/>
      <c r="AW633"/>
      <c r="AX633"/>
      <c r="AY633"/>
      <c r="AZ633"/>
      <c r="BA633"/>
      <c r="BB633"/>
      <c r="BC633"/>
      <c r="BD633"/>
      <c r="BE633"/>
      <c r="BF633"/>
      <c r="BG633"/>
      <c r="BH633"/>
      <c r="BI633"/>
      <c r="BJ633"/>
      <c r="BK633"/>
      <c r="BL633"/>
      <c r="BM633"/>
      <c r="BN633"/>
      <c r="BO633"/>
      <c r="BP633"/>
      <c r="BQ633"/>
      <c r="BR633"/>
      <c r="BS633"/>
      <c r="BT633"/>
      <c r="BU633"/>
      <c r="BV633"/>
      <c r="BW633"/>
      <c r="BX633"/>
      <c r="BY633"/>
      <c r="BZ633"/>
      <c r="CA633"/>
      <c r="CB633"/>
      <c r="CC633"/>
      <c r="CD633"/>
      <c r="CE633"/>
      <c r="CF633"/>
      <c r="CG633"/>
      <c r="CH633"/>
      <c r="CI633"/>
      <c r="CJ633"/>
      <c r="CK633"/>
      <c r="CL633"/>
      <c r="CM633"/>
      <c r="CN633"/>
      <c r="CO633"/>
      <c r="CP633"/>
      <c r="CQ633"/>
      <c r="CR633"/>
      <c r="CS633"/>
      <c r="CT633"/>
      <c r="CU633"/>
      <c r="CV633"/>
      <c r="CW633"/>
      <c r="CX633"/>
      <c r="CY633"/>
      <c r="CZ633"/>
      <c r="DA633"/>
      <c r="DB633"/>
      <c r="DC633"/>
      <c r="DD633"/>
      <c r="DE633"/>
      <c r="DF633"/>
      <c r="DG633"/>
      <c r="DH633"/>
      <c r="DI633"/>
      <c r="DJ633"/>
      <c r="DK633"/>
      <c r="DL633"/>
      <c r="DM633"/>
      <c r="DN633"/>
      <c r="DO633"/>
      <c r="DP633"/>
      <c r="DQ633"/>
      <c r="DR633"/>
      <c r="DS633"/>
      <c r="DT633"/>
      <c r="DU633"/>
      <c r="DV633"/>
      <c r="DW633"/>
      <c r="DX633"/>
      <c r="DY633"/>
      <c r="DZ633"/>
      <c r="EA633"/>
      <c r="EB633"/>
      <c r="EC633"/>
      <c r="ED633"/>
      <c r="EE633"/>
      <c r="EF633"/>
      <c r="EG633"/>
      <c r="EH633"/>
      <c r="EI633"/>
      <c r="EJ633"/>
      <c r="EK633"/>
      <c r="EL633"/>
      <c r="EM633"/>
      <c r="EN633"/>
      <c r="EO633"/>
      <c r="EP633"/>
      <c r="EQ633"/>
      <c r="ER633"/>
      <c r="ES633"/>
      <c r="ET633"/>
      <c r="EU633"/>
      <c r="EV633"/>
      <c r="EW633"/>
      <c r="EX633"/>
      <c r="EY633"/>
      <c r="EZ633"/>
      <c r="FA633"/>
      <c r="FB633"/>
      <c r="FC633"/>
      <c r="FD633"/>
      <c r="FE633"/>
      <c r="FF633"/>
      <c r="FG633"/>
      <c r="FH633"/>
      <c r="FI633"/>
      <c r="FJ633"/>
      <c r="FK633"/>
      <c r="FL633"/>
      <c r="FM633"/>
      <c r="FN633"/>
      <c r="FO633"/>
      <c r="FP633"/>
      <c r="FQ633"/>
      <c r="FR633"/>
      <c r="FS633"/>
      <c r="FT633"/>
      <c r="FU633"/>
      <c r="FV633"/>
      <c r="FW633"/>
      <c r="FX633"/>
      <c r="FY633"/>
      <c r="FZ633"/>
      <c r="GA633"/>
      <c r="GB633"/>
      <c r="GC633"/>
      <c r="GD633"/>
      <c r="GE633"/>
      <c r="GF633"/>
      <c r="GG633"/>
      <c r="GH633"/>
      <c r="GI633"/>
      <c r="GJ633"/>
      <c r="GK633"/>
      <c r="GL633"/>
      <c r="GM633"/>
      <c r="GN633"/>
      <c r="GO633"/>
      <c r="GP633"/>
      <c r="GQ633"/>
      <c r="GR633"/>
      <c r="GS633"/>
      <c r="GT633"/>
      <c r="GU633"/>
      <c r="GV633"/>
      <c r="GW633"/>
      <c r="GX633"/>
      <c r="GY633"/>
      <c r="GZ633"/>
      <c r="HA633"/>
      <c r="HB633"/>
      <c r="HC633"/>
      <c r="HD633"/>
      <c r="HE633"/>
      <c r="HF633"/>
      <c r="HG633"/>
    </row>
    <row r="634" spans="1:215" s="7" customFormat="1" ht="18.75" customHeight="1">
      <c r="A634" s="27" t="s">
        <v>626</v>
      </c>
      <c r="B634" s="14">
        <v>8435134838274</v>
      </c>
      <c r="C634" s="19" t="s">
        <v>630</v>
      </c>
      <c r="D634" s="16" t="s">
        <v>1368</v>
      </c>
      <c r="E634" s="16" t="s">
        <v>1368</v>
      </c>
      <c r="F634" s="16" t="s">
        <v>1364</v>
      </c>
      <c r="G634" s="21">
        <v>1</v>
      </c>
      <c r="H634" s="19" t="s">
        <v>867</v>
      </c>
      <c r="I634" s="17">
        <v>306</v>
      </c>
      <c r="J634" s="20">
        <v>1095168</v>
      </c>
      <c r="K634" s="28" t="s">
        <v>733</v>
      </c>
      <c r="L634" s="51">
        <v>3811</v>
      </c>
      <c r="M634"/>
      <c r="N634"/>
      <c r="O634"/>
      <c r="P634"/>
      <c r="Q634"/>
      <c r="R634"/>
      <c r="S634"/>
      <c r="T634"/>
      <c r="U634"/>
      <c r="V634"/>
      <c r="W634"/>
      <c r="X634"/>
      <c r="Y634"/>
      <c r="Z634"/>
      <c r="AA634"/>
      <c r="AB634"/>
      <c r="AC634"/>
      <c r="AD634"/>
      <c r="AE634"/>
      <c r="AF634"/>
      <c r="AG634"/>
      <c r="AH634"/>
      <c r="AI634"/>
      <c r="AJ634"/>
      <c r="AK634"/>
      <c r="AL634"/>
      <c r="AM634"/>
      <c r="AN634"/>
      <c r="AO634"/>
      <c r="AP634"/>
      <c r="AQ634"/>
      <c r="AR634"/>
      <c r="AS634"/>
      <c r="AT634"/>
      <c r="AU634"/>
      <c r="AV634"/>
      <c r="AW634"/>
      <c r="AX634"/>
      <c r="AY634"/>
      <c r="AZ634"/>
      <c r="BA634"/>
      <c r="BB634"/>
      <c r="BC634"/>
      <c r="BD634"/>
      <c r="BE634"/>
      <c r="BF634"/>
      <c r="BG634"/>
      <c r="BH634"/>
      <c r="BI634"/>
      <c r="BJ634"/>
      <c r="BK634"/>
      <c r="BL634"/>
      <c r="BM634"/>
      <c r="BN634"/>
      <c r="BO634"/>
      <c r="BP634"/>
      <c r="BQ634"/>
      <c r="BR634"/>
      <c r="BS634"/>
      <c r="BT634"/>
      <c r="BU634"/>
      <c r="BV634"/>
      <c r="BW634"/>
      <c r="BX634"/>
      <c r="BY634"/>
      <c r="BZ634"/>
      <c r="CA634"/>
      <c r="CB634"/>
      <c r="CC634"/>
      <c r="CD634"/>
      <c r="CE634"/>
      <c r="CF634"/>
      <c r="CG634"/>
      <c r="CH634"/>
      <c r="CI634"/>
      <c r="CJ634"/>
      <c r="CK634"/>
      <c r="CL634"/>
      <c r="CM634"/>
      <c r="CN634"/>
      <c r="CO634"/>
      <c r="CP634"/>
      <c r="CQ634"/>
      <c r="CR634"/>
      <c r="CS634"/>
      <c r="CT634"/>
      <c r="CU634"/>
      <c r="CV634"/>
      <c r="CW634"/>
      <c r="CX634"/>
      <c r="CY634"/>
      <c r="CZ634"/>
      <c r="DA634"/>
      <c r="DB634"/>
      <c r="DC634"/>
      <c r="DD634"/>
      <c r="DE634"/>
      <c r="DF634"/>
      <c r="DG634"/>
      <c r="DH634"/>
      <c r="DI634"/>
      <c r="DJ634"/>
      <c r="DK634"/>
      <c r="DL634"/>
      <c r="DM634"/>
      <c r="DN634"/>
      <c r="DO634"/>
      <c r="DP634"/>
      <c r="DQ634"/>
      <c r="DR634"/>
      <c r="DS634"/>
      <c r="DT634"/>
      <c r="DU634"/>
      <c r="DV634"/>
      <c r="DW634"/>
      <c r="DX634"/>
      <c r="DY634"/>
      <c r="DZ634"/>
      <c r="EA634"/>
      <c r="EB634"/>
      <c r="EC634"/>
      <c r="ED634"/>
      <c r="EE634"/>
      <c r="EF634"/>
      <c r="EG634"/>
      <c r="EH634"/>
      <c r="EI634"/>
      <c r="EJ634"/>
      <c r="EK634"/>
      <c r="EL634"/>
      <c r="EM634"/>
      <c r="EN634"/>
      <c r="EO634"/>
      <c r="EP634"/>
      <c r="EQ634"/>
      <c r="ER634"/>
      <c r="ES634"/>
      <c r="ET634"/>
      <c r="EU634"/>
      <c r="EV634"/>
      <c r="EW634"/>
      <c r="EX634"/>
      <c r="EY634"/>
      <c r="EZ634"/>
      <c r="FA634"/>
      <c r="FB634"/>
      <c r="FC634"/>
      <c r="FD634"/>
      <c r="FE634"/>
      <c r="FF634"/>
      <c r="FG634"/>
      <c r="FH634"/>
      <c r="FI634"/>
      <c r="FJ634"/>
      <c r="FK634"/>
      <c r="FL634"/>
      <c r="FM634"/>
      <c r="FN634"/>
      <c r="FO634"/>
      <c r="FP634"/>
      <c r="FQ634"/>
      <c r="FR634"/>
      <c r="FS634"/>
      <c r="FT634"/>
      <c r="FU634"/>
      <c r="FV634"/>
      <c r="FW634"/>
      <c r="FX634"/>
      <c r="FY634"/>
      <c r="FZ634"/>
      <c r="GA634"/>
      <c r="GB634"/>
      <c r="GC634"/>
      <c r="GD634"/>
      <c r="GE634"/>
      <c r="GF634"/>
      <c r="GG634"/>
      <c r="GH634"/>
      <c r="GI634"/>
      <c r="GJ634"/>
      <c r="GK634"/>
      <c r="GL634"/>
      <c r="GM634"/>
      <c r="GN634"/>
      <c r="GO634"/>
      <c r="GP634"/>
      <c r="GQ634"/>
      <c r="GR634"/>
      <c r="GS634"/>
      <c r="GT634"/>
      <c r="GU634"/>
      <c r="GV634"/>
      <c r="GW634"/>
      <c r="GX634"/>
      <c r="GY634"/>
      <c r="GZ634"/>
      <c r="HA634"/>
      <c r="HB634"/>
      <c r="HC634"/>
      <c r="HD634"/>
      <c r="HE634"/>
      <c r="HF634"/>
      <c r="HG634"/>
    </row>
    <row r="635" spans="1:215" s="7" customFormat="1" ht="18" customHeight="1">
      <c r="A635" s="27" t="s">
        <v>627</v>
      </c>
      <c r="B635" s="14">
        <v>8435134838281</v>
      </c>
      <c r="C635" s="19" t="s">
        <v>631</v>
      </c>
      <c r="D635" s="16" t="s">
        <v>1368</v>
      </c>
      <c r="E635" s="16" t="s">
        <v>1368</v>
      </c>
      <c r="F635" s="16" t="s">
        <v>1364</v>
      </c>
      <c r="G635" s="21">
        <v>1</v>
      </c>
      <c r="H635" s="19" t="s">
        <v>867</v>
      </c>
      <c r="I635" s="17">
        <v>275</v>
      </c>
      <c r="J635" s="20">
        <v>965632</v>
      </c>
      <c r="K635" s="28" t="s">
        <v>732</v>
      </c>
      <c r="L635" s="51">
        <v>3816</v>
      </c>
      <c r="M635"/>
      <c r="N635"/>
      <c r="O635"/>
      <c r="P635"/>
      <c r="Q635"/>
      <c r="R635"/>
      <c r="S635"/>
      <c r="T635"/>
      <c r="U635"/>
      <c r="V635"/>
      <c r="W635"/>
      <c r="X635"/>
      <c r="Y635"/>
      <c r="Z635"/>
      <c r="AA635"/>
      <c r="AB635"/>
      <c r="AC635"/>
      <c r="AD635"/>
      <c r="AE635"/>
      <c r="AF635"/>
      <c r="AG635"/>
      <c r="AH635"/>
      <c r="AI635"/>
      <c r="AJ635"/>
      <c r="AK635"/>
      <c r="AL635"/>
      <c r="AM635"/>
      <c r="AN635"/>
      <c r="AO635"/>
      <c r="AP635"/>
      <c r="AQ635"/>
      <c r="AR635"/>
      <c r="AS635"/>
      <c r="AT635"/>
      <c r="AU635"/>
      <c r="AV635"/>
      <c r="AW635"/>
      <c r="AX635"/>
      <c r="AY635"/>
      <c r="AZ635"/>
      <c r="BA635"/>
      <c r="BB635"/>
      <c r="BC635"/>
      <c r="BD635"/>
      <c r="BE635"/>
      <c r="BF635"/>
      <c r="BG635"/>
      <c r="BH635"/>
      <c r="BI635"/>
      <c r="BJ635"/>
      <c r="BK635"/>
      <c r="BL635"/>
      <c r="BM635"/>
      <c r="BN635"/>
      <c r="BO635"/>
      <c r="BP635"/>
      <c r="BQ635"/>
      <c r="BR635"/>
      <c r="BS635"/>
      <c r="BT635"/>
      <c r="BU635"/>
      <c r="BV635"/>
      <c r="BW635"/>
      <c r="BX635"/>
      <c r="BY635"/>
      <c r="BZ635"/>
      <c r="CA635"/>
      <c r="CB635"/>
      <c r="CC635"/>
      <c r="CD635"/>
      <c r="CE635"/>
      <c r="CF635"/>
      <c r="CG635"/>
      <c r="CH635"/>
      <c r="CI635"/>
      <c r="CJ635"/>
      <c r="CK635"/>
      <c r="CL635"/>
      <c r="CM635"/>
      <c r="CN635"/>
      <c r="CO635"/>
      <c r="CP635"/>
      <c r="CQ635"/>
      <c r="CR635"/>
      <c r="CS635"/>
      <c r="CT635"/>
      <c r="CU635"/>
      <c r="CV635"/>
      <c r="CW635"/>
      <c r="CX635"/>
      <c r="CY635"/>
      <c r="CZ635"/>
      <c r="DA635"/>
      <c r="DB635"/>
      <c r="DC635"/>
      <c r="DD635"/>
      <c r="DE635"/>
      <c r="DF635"/>
      <c r="DG635"/>
      <c r="DH635"/>
      <c r="DI635"/>
      <c r="DJ635"/>
      <c r="DK635"/>
      <c r="DL635"/>
      <c r="DM635"/>
      <c r="DN635"/>
      <c r="DO635"/>
      <c r="DP635"/>
      <c r="DQ635"/>
      <c r="DR635"/>
      <c r="DS635"/>
      <c r="DT635"/>
      <c r="DU635"/>
      <c r="DV635"/>
      <c r="DW635"/>
      <c r="DX635"/>
      <c r="DY635"/>
      <c r="DZ635"/>
      <c r="EA635"/>
      <c r="EB635"/>
      <c r="EC635"/>
      <c r="ED635"/>
      <c r="EE635"/>
      <c r="EF635"/>
      <c r="EG635"/>
      <c r="EH635"/>
      <c r="EI635"/>
      <c r="EJ635"/>
      <c r="EK635"/>
      <c r="EL635"/>
      <c r="EM635"/>
      <c r="EN635"/>
      <c r="EO635"/>
      <c r="EP635"/>
      <c r="EQ635"/>
      <c r="ER635"/>
      <c r="ES635"/>
      <c r="ET635"/>
      <c r="EU635"/>
      <c r="EV635"/>
      <c r="EW635"/>
      <c r="EX635"/>
      <c r="EY635"/>
      <c r="EZ635"/>
      <c r="FA635"/>
      <c r="FB635"/>
      <c r="FC635"/>
      <c r="FD635"/>
      <c r="FE635"/>
      <c r="FF635"/>
      <c r="FG635"/>
      <c r="FH635"/>
      <c r="FI635"/>
      <c r="FJ635"/>
      <c r="FK635"/>
      <c r="FL635"/>
      <c r="FM635"/>
      <c r="FN635"/>
      <c r="FO635"/>
      <c r="FP635"/>
      <c r="FQ635"/>
      <c r="FR635"/>
      <c r="FS635"/>
      <c r="FT635"/>
      <c r="FU635"/>
      <c r="FV635"/>
      <c r="FW635"/>
      <c r="FX635"/>
      <c r="FY635"/>
      <c r="FZ635"/>
      <c r="GA635"/>
      <c r="GB635"/>
      <c r="GC635"/>
      <c r="GD635"/>
      <c r="GE635"/>
      <c r="GF635"/>
      <c r="GG635"/>
      <c r="GH635"/>
      <c r="GI635"/>
      <c r="GJ635"/>
      <c r="GK635"/>
      <c r="GL635"/>
      <c r="GM635"/>
      <c r="GN635"/>
      <c r="GO635"/>
      <c r="GP635"/>
      <c r="GQ635"/>
      <c r="GR635"/>
      <c r="GS635"/>
      <c r="GT635"/>
      <c r="GU635"/>
      <c r="GV635"/>
      <c r="GW635"/>
      <c r="GX635"/>
      <c r="GY635"/>
      <c r="GZ635"/>
      <c r="HA635"/>
      <c r="HB635"/>
      <c r="HC635"/>
      <c r="HD635"/>
      <c r="HE635"/>
      <c r="HF635"/>
      <c r="HG635"/>
    </row>
    <row r="636" spans="1:215" s="7" customFormat="1" ht="23.25" customHeight="1">
      <c r="A636" s="27" t="s">
        <v>628</v>
      </c>
      <c r="B636" s="14">
        <v>8435134838298</v>
      </c>
      <c r="C636" s="19" t="s">
        <v>632</v>
      </c>
      <c r="D636" s="16" t="s">
        <v>1368</v>
      </c>
      <c r="E636" s="16" t="s">
        <v>1368</v>
      </c>
      <c r="F636" s="16" t="s">
        <v>1364</v>
      </c>
      <c r="G636" s="21">
        <v>1</v>
      </c>
      <c r="H636" s="19" t="s">
        <v>867</v>
      </c>
      <c r="I636" s="17">
        <v>314</v>
      </c>
      <c r="J636" s="20">
        <v>1095168</v>
      </c>
      <c r="K636" s="28" t="s">
        <v>733</v>
      </c>
      <c r="L636" s="51">
        <v>3985</v>
      </c>
      <c r="M636"/>
      <c r="N636"/>
      <c r="O636"/>
      <c r="P636"/>
      <c r="Q636"/>
      <c r="R636"/>
      <c r="S636"/>
      <c r="T636"/>
      <c r="U636"/>
      <c r="V636"/>
      <c r="W636"/>
      <c r="X636"/>
      <c r="Y636"/>
      <c r="Z636"/>
      <c r="AA636"/>
      <c r="AB636"/>
      <c r="AC636"/>
      <c r="AD636"/>
      <c r="AE636"/>
      <c r="AF636"/>
      <c r="AG636"/>
      <c r="AH636"/>
      <c r="AI636"/>
      <c r="AJ636"/>
      <c r="AK636"/>
      <c r="AL636"/>
      <c r="AM636"/>
      <c r="AN636"/>
      <c r="AO636"/>
      <c r="AP636"/>
      <c r="AQ636"/>
      <c r="AR636"/>
      <c r="AS636"/>
      <c r="AT636"/>
      <c r="AU636"/>
      <c r="AV636"/>
      <c r="AW636"/>
      <c r="AX636"/>
      <c r="AY636"/>
      <c r="AZ636"/>
      <c r="BA636"/>
      <c r="BB636"/>
      <c r="BC636"/>
      <c r="BD636"/>
      <c r="BE636"/>
      <c r="BF636"/>
      <c r="BG636"/>
      <c r="BH636"/>
      <c r="BI636"/>
      <c r="BJ636"/>
      <c r="BK636"/>
      <c r="BL636"/>
      <c r="BM636"/>
      <c r="BN636"/>
      <c r="BO636"/>
      <c r="BP636"/>
      <c r="BQ636"/>
      <c r="BR636"/>
      <c r="BS636"/>
      <c r="BT636"/>
      <c r="BU636"/>
      <c r="BV636"/>
      <c r="BW636"/>
      <c r="BX636"/>
      <c r="BY636"/>
      <c r="BZ636"/>
      <c r="CA636"/>
      <c r="CB636"/>
      <c r="CC636"/>
      <c r="CD636"/>
      <c r="CE636"/>
      <c r="CF636"/>
      <c r="CG636"/>
      <c r="CH636"/>
      <c r="CI636"/>
      <c r="CJ636"/>
      <c r="CK636"/>
      <c r="CL636"/>
      <c r="CM636"/>
      <c r="CN636"/>
      <c r="CO636"/>
      <c r="CP636"/>
      <c r="CQ636"/>
      <c r="CR636"/>
      <c r="CS636"/>
      <c r="CT636"/>
      <c r="CU636"/>
      <c r="CV636"/>
      <c r="CW636"/>
      <c r="CX636"/>
      <c r="CY636"/>
      <c r="CZ636"/>
      <c r="DA636"/>
      <c r="DB636"/>
      <c r="DC636"/>
      <c r="DD636"/>
      <c r="DE636"/>
      <c r="DF636"/>
      <c r="DG636"/>
      <c r="DH636"/>
      <c r="DI636"/>
      <c r="DJ636"/>
      <c r="DK636"/>
      <c r="DL636"/>
      <c r="DM636"/>
      <c r="DN636"/>
      <c r="DO636"/>
      <c r="DP636"/>
      <c r="DQ636"/>
      <c r="DR636"/>
      <c r="DS636"/>
      <c r="DT636"/>
      <c r="DU636"/>
      <c r="DV636"/>
      <c r="DW636"/>
      <c r="DX636"/>
      <c r="DY636"/>
      <c r="DZ636"/>
      <c r="EA636"/>
      <c r="EB636"/>
      <c r="EC636"/>
      <c r="ED636"/>
      <c r="EE636"/>
      <c r="EF636"/>
      <c r="EG636"/>
      <c r="EH636"/>
      <c r="EI636"/>
      <c r="EJ636"/>
      <c r="EK636"/>
      <c r="EL636"/>
      <c r="EM636"/>
      <c r="EN636"/>
      <c r="EO636"/>
      <c r="EP636"/>
      <c r="EQ636"/>
      <c r="ER636"/>
      <c r="ES636"/>
      <c r="ET636"/>
      <c r="EU636"/>
      <c r="EV636"/>
      <c r="EW636"/>
      <c r="EX636"/>
      <c r="EY636"/>
      <c r="EZ636"/>
      <c r="FA636"/>
      <c r="FB636"/>
      <c r="FC636"/>
      <c r="FD636"/>
      <c r="FE636"/>
      <c r="FF636"/>
      <c r="FG636"/>
      <c r="FH636"/>
      <c r="FI636"/>
      <c r="FJ636"/>
      <c r="FK636"/>
      <c r="FL636"/>
      <c r="FM636"/>
      <c r="FN636"/>
      <c r="FO636"/>
      <c r="FP636"/>
      <c r="FQ636"/>
      <c r="FR636"/>
      <c r="FS636"/>
      <c r="FT636"/>
      <c r="FU636"/>
      <c r="FV636"/>
      <c r="FW636"/>
      <c r="FX636"/>
      <c r="FY636"/>
      <c r="FZ636"/>
      <c r="GA636"/>
      <c r="GB636"/>
      <c r="GC636"/>
      <c r="GD636"/>
      <c r="GE636"/>
      <c r="GF636"/>
      <c r="GG636"/>
      <c r="GH636"/>
      <c r="GI636"/>
      <c r="GJ636"/>
      <c r="GK636"/>
      <c r="GL636"/>
      <c r="GM636"/>
      <c r="GN636"/>
      <c r="GO636"/>
      <c r="GP636"/>
      <c r="GQ636"/>
      <c r="GR636"/>
      <c r="GS636"/>
      <c r="GT636"/>
      <c r="GU636"/>
      <c r="GV636"/>
      <c r="GW636"/>
      <c r="GX636"/>
      <c r="GY636"/>
      <c r="GZ636"/>
      <c r="HA636"/>
      <c r="HB636"/>
      <c r="HC636"/>
      <c r="HD636"/>
      <c r="HE636"/>
      <c r="HF636"/>
      <c r="HG636"/>
    </row>
    <row r="637" spans="1:215" s="7" customFormat="1" ht="24" customHeight="1">
      <c r="A637" s="27" t="s">
        <v>691</v>
      </c>
      <c r="B637" s="14">
        <v>8435134838403</v>
      </c>
      <c r="C637" s="19" t="s">
        <v>223</v>
      </c>
      <c r="D637" s="16" t="s">
        <v>1368</v>
      </c>
      <c r="E637" s="16" t="s">
        <v>1368</v>
      </c>
      <c r="F637" s="16" t="s">
        <v>1364</v>
      </c>
      <c r="G637" s="21">
        <v>1</v>
      </c>
      <c r="H637" s="19" t="s">
        <v>867</v>
      </c>
      <c r="I637" s="17">
        <v>263</v>
      </c>
      <c r="J637" s="20">
        <v>965632</v>
      </c>
      <c r="K637" s="28" t="s">
        <v>732</v>
      </c>
      <c r="L637" s="51">
        <v>4356</v>
      </c>
      <c r="M637"/>
      <c r="N637"/>
      <c r="O637"/>
      <c r="P637"/>
      <c r="Q637"/>
      <c r="R637"/>
      <c r="S637"/>
      <c r="T637"/>
      <c r="U637"/>
      <c r="V637"/>
      <c r="W637"/>
      <c r="X637"/>
      <c r="Y637"/>
      <c r="Z637"/>
      <c r="AA637"/>
      <c r="AB637"/>
      <c r="AC637"/>
      <c r="AD637"/>
      <c r="AE637"/>
      <c r="AF637"/>
      <c r="AG637"/>
      <c r="AH637"/>
      <c r="AI637"/>
      <c r="AJ637"/>
      <c r="AK637"/>
      <c r="AL637"/>
      <c r="AM637"/>
      <c r="AN637"/>
      <c r="AO637"/>
      <c r="AP637"/>
      <c r="AQ637"/>
      <c r="AR637"/>
      <c r="AS637"/>
      <c r="AT637"/>
      <c r="AU637"/>
      <c r="AV637"/>
      <c r="AW637"/>
      <c r="AX637"/>
      <c r="AY637"/>
      <c r="AZ637"/>
      <c r="BA637"/>
      <c r="BB637"/>
      <c r="BC637"/>
      <c r="BD637"/>
      <c r="BE637"/>
      <c r="BF637"/>
      <c r="BG637"/>
      <c r="BH637"/>
      <c r="BI637"/>
      <c r="BJ637"/>
      <c r="BK637"/>
      <c r="BL637"/>
      <c r="BM637"/>
      <c r="BN637"/>
      <c r="BO637"/>
      <c r="BP637"/>
      <c r="BQ637"/>
      <c r="BR637"/>
      <c r="BS637"/>
      <c r="BT637"/>
      <c r="BU637"/>
      <c r="BV637"/>
      <c r="BW637"/>
      <c r="BX637"/>
      <c r="BY637"/>
      <c r="BZ637"/>
      <c r="CA637"/>
      <c r="CB637"/>
      <c r="CC637"/>
      <c r="CD637"/>
      <c r="CE637"/>
      <c r="CF637"/>
      <c r="CG637"/>
      <c r="CH637"/>
      <c r="CI637"/>
      <c r="CJ637"/>
      <c r="CK637"/>
      <c r="CL637"/>
      <c r="CM637"/>
      <c r="CN637"/>
      <c r="CO637"/>
      <c r="CP637"/>
      <c r="CQ637"/>
      <c r="CR637"/>
      <c r="CS637"/>
      <c r="CT637"/>
      <c r="CU637"/>
      <c r="CV637"/>
      <c r="CW637"/>
      <c r="CX637"/>
      <c r="CY637"/>
      <c r="CZ637"/>
      <c r="DA637"/>
      <c r="DB637"/>
      <c r="DC637"/>
      <c r="DD637"/>
      <c r="DE637"/>
      <c r="DF637"/>
      <c r="DG637"/>
      <c r="DH637"/>
      <c r="DI637"/>
      <c r="DJ637"/>
      <c r="DK637"/>
      <c r="DL637"/>
      <c r="DM637"/>
      <c r="DN637"/>
      <c r="DO637"/>
      <c r="DP637"/>
      <c r="DQ637"/>
      <c r="DR637"/>
      <c r="DS637"/>
      <c r="DT637"/>
      <c r="DU637"/>
      <c r="DV637"/>
      <c r="DW637"/>
      <c r="DX637"/>
      <c r="DY637"/>
      <c r="DZ637"/>
      <c r="EA637"/>
      <c r="EB637"/>
      <c r="EC637"/>
      <c r="ED637"/>
      <c r="EE637"/>
      <c r="EF637"/>
      <c r="EG637"/>
      <c r="EH637"/>
      <c r="EI637"/>
      <c r="EJ637"/>
      <c r="EK637"/>
      <c r="EL637"/>
      <c r="EM637"/>
      <c r="EN637"/>
      <c r="EO637"/>
      <c r="EP637"/>
      <c r="EQ637"/>
      <c r="ER637"/>
      <c r="ES637"/>
      <c r="ET637"/>
      <c r="EU637"/>
      <c r="EV637"/>
      <c r="EW637"/>
      <c r="EX637"/>
      <c r="EY637"/>
      <c r="EZ637"/>
      <c r="FA637"/>
      <c r="FB637"/>
      <c r="FC637"/>
      <c r="FD637"/>
      <c r="FE637"/>
      <c r="FF637"/>
      <c r="FG637"/>
      <c r="FH637"/>
      <c r="FI637"/>
      <c r="FJ637"/>
      <c r="FK637"/>
      <c r="FL637"/>
      <c r="FM637"/>
      <c r="FN637"/>
      <c r="FO637"/>
      <c r="FP637"/>
      <c r="FQ637"/>
      <c r="FR637"/>
      <c r="FS637"/>
      <c r="FT637"/>
      <c r="FU637"/>
      <c r="FV637"/>
      <c r="FW637"/>
      <c r="FX637"/>
      <c r="FY637"/>
      <c r="FZ637"/>
      <c r="GA637"/>
      <c r="GB637"/>
      <c r="GC637"/>
      <c r="GD637"/>
      <c r="GE637"/>
      <c r="GF637"/>
      <c r="GG637"/>
      <c r="GH637"/>
      <c r="GI637"/>
      <c r="GJ637"/>
      <c r="GK637"/>
      <c r="GL637"/>
      <c r="GM637"/>
      <c r="GN637"/>
      <c r="GO637"/>
      <c r="GP637"/>
      <c r="GQ637"/>
      <c r="GR637"/>
      <c r="GS637"/>
      <c r="GT637"/>
      <c r="GU637"/>
      <c r="GV637"/>
      <c r="GW637"/>
      <c r="GX637"/>
      <c r="GY637"/>
      <c r="GZ637"/>
      <c r="HA637"/>
      <c r="HB637"/>
      <c r="HC637"/>
      <c r="HD637"/>
      <c r="HE637"/>
      <c r="HF637"/>
      <c r="HG637"/>
    </row>
    <row r="638" spans="1:215" s="7" customFormat="1" ht="18" customHeight="1">
      <c r="A638" s="27" t="s">
        <v>692</v>
      </c>
      <c r="B638" s="14">
        <v>8435134838410</v>
      </c>
      <c r="C638" s="19" t="s">
        <v>224</v>
      </c>
      <c r="D638" s="16" t="s">
        <v>1368</v>
      </c>
      <c r="E638" s="16" t="s">
        <v>1368</v>
      </c>
      <c r="F638" s="16" t="s">
        <v>1364</v>
      </c>
      <c r="G638" s="21">
        <v>1</v>
      </c>
      <c r="H638" s="19" t="s">
        <v>867</v>
      </c>
      <c r="I638" s="17">
        <v>309</v>
      </c>
      <c r="J638" s="20">
        <v>1095168</v>
      </c>
      <c r="K638" s="28" t="s">
        <v>733</v>
      </c>
      <c r="L638" s="51">
        <v>4534</v>
      </c>
      <c r="M638"/>
      <c r="N638"/>
      <c r="O638"/>
      <c r="P638"/>
      <c r="Q638"/>
      <c r="R638"/>
      <c r="S638"/>
      <c r="T638"/>
      <c r="U638"/>
      <c r="V638"/>
      <c r="W638"/>
      <c r="X638"/>
      <c r="Y638"/>
      <c r="Z638"/>
      <c r="AA638"/>
      <c r="AB638"/>
      <c r="AC638"/>
      <c r="AD638"/>
      <c r="AE638"/>
      <c r="AF638"/>
      <c r="AG638"/>
      <c r="AH638"/>
      <c r="AI638"/>
      <c r="AJ638"/>
      <c r="AK638"/>
      <c r="AL638"/>
      <c r="AM638"/>
      <c r="AN638"/>
      <c r="AO638"/>
      <c r="AP638"/>
      <c r="AQ638"/>
      <c r="AR638"/>
      <c r="AS638"/>
      <c r="AT638"/>
      <c r="AU638"/>
      <c r="AV638"/>
      <c r="AW638"/>
      <c r="AX638"/>
      <c r="AY638"/>
      <c r="AZ638"/>
      <c r="BA638"/>
      <c r="BB638"/>
      <c r="BC638"/>
      <c r="BD638"/>
      <c r="BE638"/>
      <c r="BF638"/>
      <c r="BG638"/>
      <c r="BH638"/>
      <c r="BI638"/>
      <c r="BJ638"/>
      <c r="BK638"/>
      <c r="BL638"/>
      <c r="BM638"/>
      <c r="BN638"/>
      <c r="BO638"/>
      <c r="BP638"/>
      <c r="BQ638"/>
      <c r="BR638"/>
      <c r="BS638"/>
      <c r="BT638"/>
      <c r="BU638"/>
      <c r="BV638"/>
      <c r="BW638"/>
      <c r="BX638"/>
      <c r="BY638"/>
      <c r="BZ638"/>
      <c r="CA638"/>
      <c r="CB638"/>
      <c r="CC638"/>
      <c r="CD638"/>
      <c r="CE638"/>
      <c r="CF638"/>
      <c r="CG638"/>
      <c r="CH638"/>
      <c r="CI638"/>
      <c r="CJ638"/>
      <c r="CK638"/>
      <c r="CL638"/>
      <c r="CM638"/>
      <c r="CN638"/>
      <c r="CO638"/>
      <c r="CP638"/>
      <c r="CQ638"/>
      <c r="CR638"/>
      <c r="CS638"/>
      <c r="CT638"/>
      <c r="CU638"/>
      <c r="CV638"/>
      <c r="CW638"/>
      <c r="CX638"/>
      <c r="CY638"/>
      <c r="CZ638"/>
      <c r="DA638"/>
      <c r="DB638"/>
      <c r="DC638"/>
      <c r="DD638"/>
      <c r="DE638"/>
      <c r="DF638"/>
      <c r="DG638"/>
      <c r="DH638"/>
      <c r="DI638"/>
      <c r="DJ638"/>
      <c r="DK638"/>
      <c r="DL638"/>
      <c r="DM638"/>
      <c r="DN638"/>
      <c r="DO638"/>
      <c r="DP638"/>
      <c r="DQ638"/>
      <c r="DR638"/>
      <c r="DS638"/>
      <c r="DT638"/>
      <c r="DU638"/>
      <c r="DV638"/>
      <c r="DW638"/>
      <c r="DX638"/>
      <c r="DY638"/>
      <c r="DZ638"/>
      <c r="EA638"/>
      <c r="EB638"/>
      <c r="EC638"/>
      <c r="ED638"/>
      <c r="EE638"/>
      <c r="EF638"/>
      <c r="EG638"/>
      <c r="EH638"/>
      <c r="EI638"/>
      <c r="EJ638"/>
      <c r="EK638"/>
      <c r="EL638"/>
      <c r="EM638"/>
      <c r="EN638"/>
      <c r="EO638"/>
      <c r="EP638"/>
      <c r="EQ638"/>
      <c r="ER638"/>
      <c r="ES638"/>
      <c r="ET638"/>
      <c r="EU638"/>
      <c r="EV638"/>
      <c r="EW638"/>
      <c r="EX638"/>
      <c r="EY638"/>
      <c r="EZ638"/>
      <c r="FA638"/>
      <c r="FB638"/>
      <c r="FC638"/>
      <c r="FD638"/>
      <c r="FE638"/>
      <c r="FF638"/>
      <c r="FG638"/>
      <c r="FH638"/>
      <c r="FI638"/>
      <c r="FJ638"/>
      <c r="FK638"/>
      <c r="FL638"/>
      <c r="FM638"/>
      <c r="FN638"/>
      <c r="FO638"/>
      <c r="FP638"/>
      <c r="FQ638"/>
      <c r="FR638"/>
      <c r="FS638"/>
      <c r="FT638"/>
      <c r="FU638"/>
      <c r="FV638"/>
      <c r="FW638"/>
      <c r="FX638"/>
      <c r="FY638"/>
      <c r="FZ638"/>
      <c r="GA638"/>
      <c r="GB638"/>
      <c r="GC638"/>
      <c r="GD638"/>
      <c r="GE638"/>
      <c r="GF638"/>
      <c r="GG638"/>
      <c r="GH638"/>
      <c r="GI638"/>
      <c r="GJ638"/>
      <c r="GK638"/>
      <c r="GL638"/>
      <c r="GM638"/>
      <c r="GN638"/>
      <c r="GO638"/>
      <c r="GP638"/>
      <c r="GQ638"/>
      <c r="GR638"/>
      <c r="GS638"/>
      <c r="GT638"/>
      <c r="GU638"/>
      <c r="GV638"/>
      <c r="GW638"/>
      <c r="GX638"/>
      <c r="GY638"/>
      <c r="GZ638"/>
      <c r="HA638"/>
      <c r="HB638"/>
      <c r="HC638"/>
      <c r="HD638"/>
      <c r="HE638"/>
      <c r="HF638"/>
      <c r="HG638"/>
    </row>
    <row r="639" spans="1:215" s="7" customFormat="1" ht="24.75" customHeight="1">
      <c r="A639" s="27" t="s">
        <v>693</v>
      </c>
      <c r="B639" s="14">
        <v>8435134838427</v>
      </c>
      <c r="C639" s="19" t="s">
        <v>225</v>
      </c>
      <c r="D639" s="16" t="s">
        <v>1368</v>
      </c>
      <c r="E639" s="16" t="s">
        <v>1368</v>
      </c>
      <c r="F639" s="16" t="s">
        <v>1364</v>
      </c>
      <c r="G639" s="21">
        <v>1</v>
      </c>
      <c r="H639" s="19" t="s">
        <v>867</v>
      </c>
      <c r="I639" s="17">
        <v>278</v>
      </c>
      <c r="J639" s="20">
        <v>965632</v>
      </c>
      <c r="K639" s="28" t="s">
        <v>732</v>
      </c>
      <c r="L639" s="51">
        <v>4539</v>
      </c>
      <c r="M639"/>
      <c r="N639"/>
      <c r="O639"/>
      <c r="P639"/>
      <c r="Q639"/>
      <c r="R639"/>
      <c r="S639"/>
      <c r="T639"/>
      <c r="U639"/>
      <c r="V639"/>
      <c r="W639"/>
      <c r="X639"/>
      <c r="Y639"/>
      <c r="Z639"/>
      <c r="AA639"/>
      <c r="AB639"/>
      <c r="AC639"/>
      <c r="AD639"/>
      <c r="AE639"/>
      <c r="AF639"/>
      <c r="AG639"/>
      <c r="AH639"/>
      <c r="AI639"/>
      <c r="AJ639"/>
      <c r="AK639"/>
      <c r="AL639"/>
      <c r="AM639"/>
      <c r="AN639"/>
      <c r="AO639"/>
      <c r="AP639"/>
      <c r="AQ639"/>
      <c r="AR639"/>
      <c r="AS639"/>
      <c r="AT639"/>
      <c r="AU639"/>
      <c r="AV639"/>
      <c r="AW639"/>
      <c r="AX639"/>
      <c r="AY639"/>
      <c r="AZ639"/>
      <c r="BA639"/>
      <c r="BB639"/>
      <c r="BC639"/>
      <c r="BD639"/>
      <c r="BE639"/>
      <c r="BF639"/>
      <c r="BG639"/>
      <c r="BH639"/>
      <c r="BI639"/>
      <c r="BJ639"/>
      <c r="BK639"/>
      <c r="BL639"/>
      <c r="BM639"/>
      <c r="BN639"/>
      <c r="BO639"/>
      <c r="BP639"/>
      <c r="BQ639"/>
      <c r="BR639"/>
      <c r="BS639"/>
      <c r="BT639"/>
      <c r="BU639"/>
      <c r="BV639"/>
      <c r="BW639"/>
      <c r="BX639"/>
      <c r="BY639"/>
      <c r="BZ639"/>
      <c r="CA639"/>
      <c r="CB639"/>
      <c r="CC639"/>
      <c r="CD639"/>
      <c r="CE639"/>
      <c r="CF639"/>
      <c r="CG639"/>
      <c r="CH639"/>
      <c r="CI639"/>
      <c r="CJ639"/>
      <c r="CK639"/>
      <c r="CL639"/>
      <c r="CM639"/>
      <c r="CN639"/>
      <c r="CO639"/>
      <c r="CP639"/>
      <c r="CQ639"/>
      <c r="CR639"/>
      <c r="CS639"/>
      <c r="CT639"/>
      <c r="CU639"/>
      <c r="CV639"/>
      <c r="CW639"/>
      <c r="CX639"/>
      <c r="CY639"/>
      <c r="CZ639"/>
      <c r="DA639"/>
      <c r="DB639"/>
      <c r="DC639"/>
      <c r="DD639"/>
      <c r="DE639"/>
      <c r="DF639"/>
      <c r="DG639"/>
      <c r="DH639"/>
      <c r="DI639"/>
      <c r="DJ639"/>
      <c r="DK639"/>
      <c r="DL639"/>
      <c r="DM639"/>
      <c r="DN639"/>
      <c r="DO639"/>
      <c r="DP639"/>
      <c r="DQ639"/>
      <c r="DR639"/>
      <c r="DS639"/>
      <c r="DT639"/>
      <c r="DU639"/>
      <c r="DV639"/>
      <c r="DW639"/>
      <c r="DX639"/>
      <c r="DY639"/>
      <c r="DZ639"/>
      <c r="EA639"/>
      <c r="EB639"/>
      <c r="EC639"/>
      <c r="ED639"/>
      <c r="EE639"/>
      <c r="EF639"/>
      <c r="EG639"/>
      <c r="EH639"/>
      <c r="EI639"/>
      <c r="EJ639"/>
      <c r="EK639"/>
      <c r="EL639"/>
      <c r="EM639"/>
      <c r="EN639"/>
      <c r="EO639"/>
      <c r="EP639"/>
      <c r="EQ639"/>
      <c r="ER639"/>
      <c r="ES639"/>
      <c r="ET639"/>
      <c r="EU639"/>
      <c r="EV639"/>
      <c r="EW639"/>
      <c r="EX639"/>
      <c r="EY639"/>
      <c r="EZ639"/>
      <c r="FA639"/>
      <c r="FB639"/>
      <c r="FC639"/>
      <c r="FD639"/>
      <c r="FE639"/>
      <c r="FF639"/>
      <c r="FG639"/>
      <c r="FH639"/>
      <c r="FI639"/>
      <c r="FJ639"/>
      <c r="FK639"/>
      <c r="FL639"/>
      <c r="FM639"/>
      <c r="FN639"/>
      <c r="FO639"/>
      <c r="FP639"/>
      <c r="FQ639"/>
      <c r="FR639"/>
      <c r="FS639"/>
      <c r="FT639"/>
      <c r="FU639"/>
      <c r="FV639"/>
      <c r="FW639"/>
      <c r="FX639"/>
      <c r="FY639"/>
      <c r="FZ639"/>
      <c r="GA639"/>
      <c r="GB639"/>
      <c r="GC639"/>
      <c r="GD639"/>
      <c r="GE639"/>
      <c r="GF639"/>
      <c r="GG639"/>
      <c r="GH639"/>
      <c r="GI639"/>
      <c r="GJ639"/>
      <c r="GK639"/>
      <c r="GL639"/>
      <c r="GM639"/>
      <c r="GN639"/>
      <c r="GO639"/>
      <c r="GP639"/>
      <c r="GQ639"/>
      <c r="GR639"/>
      <c r="GS639"/>
      <c r="GT639"/>
      <c r="GU639"/>
      <c r="GV639"/>
      <c r="GW639"/>
      <c r="GX639"/>
      <c r="GY639"/>
      <c r="GZ639"/>
      <c r="HA639"/>
      <c r="HB639"/>
      <c r="HC639"/>
      <c r="HD639"/>
      <c r="HE639"/>
      <c r="HF639"/>
      <c r="HG639"/>
    </row>
    <row r="640" spans="1:215" s="7" customFormat="1" ht="24" customHeight="1">
      <c r="A640" s="27" t="s">
        <v>694</v>
      </c>
      <c r="B640" s="14">
        <v>8435134838434</v>
      </c>
      <c r="C640" s="19" t="s">
        <v>226</v>
      </c>
      <c r="D640" s="16" t="s">
        <v>1368</v>
      </c>
      <c r="E640" s="16" t="s">
        <v>1368</v>
      </c>
      <c r="F640" s="16" t="s">
        <v>1364</v>
      </c>
      <c r="G640" s="21">
        <v>1</v>
      </c>
      <c r="H640" s="19" t="s">
        <v>867</v>
      </c>
      <c r="I640" s="17">
        <v>317</v>
      </c>
      <c r="J640" s="20">
        <v>1095168</v>
      </c>
      <c r="K640" s="28" t="s">
        <v>733</v>
      </c>
      <c r="L640" s="51">
        <v>4709</v>
      </c>
      <c r="M640"/>
      <c r="N640"/>
      <c r="O640"/>
      <c r="P640"/>
      <c r="Q640"/>
      <c r="R640"/>
      <c r="S640"/>
      <c r="T640"/>
      <c r="U640"/>
      <c r="V640"/>
      <c r="W640"/>
      <c r="X640"/>
      <c r="Y640"/>
      <c r="Z640"/>
      <c r="AA640"/>
      <c r="AB640"/>
      <c r="AC640"/>
      <c r="AD640"/>
      <c r="AE640"/>
      <c r="AF640"/>
      <c r="AG640"/>
      <c r="AH640"/>
      <c r="AI640"/>
      <c r="AJ640"/>
      <c r="AK640"/>
      <c r="AL640"/>
      <c r="AM640"/>
      <c r="AN640"/>
      <c r="AO640"/>
      <c r="AP640"/>
      <c r="AQ640"/>
      <c r="AR640"/>
      <c r="AS640"/>
      <c r="AT640"/>
      <c r="AU640"/>
      <c r="AV640"/>
      <c r="AW640"/>
      <c r="AX640"/>
      <c r="AY640"/>
      <c r="AZ640"/>
      <c r="BA640"/>
      <c r="BB640"/>
      <c r="BC640"/>
      <c r="BD640"/>
      <c r="BE640"/>
      <c r="BF640"/>
      <c r="BG640"/>
      <c r="BH640"/>
      <c r="BI640"/>
      <c r="BJ640"/>
      <c r="BK640"/>
      <c r="BL640"/>
      <c r="BM640"/>
      <c r="BN640"/>
      <c r="BO640"/>
      <c r="BP640"/>
      <c r="BQ640"/>
      <c r="BR640"/>
      <c r="BS640"/>
      <c r="BT640"/>
      <c r="BU640"/>
      <c r="BV640"/>
      <c r="BW640"/>
      <c r="BX640"/>
      <c r="BY640"/>
      <c r="BZ640"/>
      <c r="CA640"/>
      <c r="CB640"/>
      <c r="CC640"/>
      <c r="CD640"/>
      <c r="CE640"/>
      <c r="CF640"/>
      <c r="CG640"/>
      <c r="CH640"/>
      <c r="CI640"/>
      <c r="CJ640"/>
      <c r="CK640"/>
      <c r="CL640"/>
      <c r="CM640"/>
      <c r="CN640"/>
      <c r="CO640"/>
      <c r="CP640"/>
      <c r="CQ640"/>
      <c r="CR640"/>
      <c r="CS640"/>
      <c r="CT640"/>
      <c r="CU640"/>
      <c r="CV640"/>
      <c r="CW640"/>
      <c r="CX640"/>
      <c r="CY640"/>
      <c r="CZ640"/>
      <c r="DA640"/>
      <c r="DB640"/>
      <c r="DC640"/>
      <c r="DD640"/>
      <c r="DE640"/>
      <c r="DF640"/>
      <c r="DG640"/>
      <c r="DH640"/>
      <c r="DI640"/>
      <c r="DJ640"/>
      <c r="DK640"/>
      <c r="DL640"/>
      <c r="DM640"/>
      <c r="DN640"/>
      <c r="DO640"/>
      <c r="DP640"/>
      <c r="DQ640"/>
      <c r="DR640"/>
      <c r="DS640"/>
      <c r="DT640"/>
      <c r="DU640"/>
      <c r="DV640"/>
      <c r="DW640"/>
      <c r="DX640"/>
      <c r="DY640"/>
      <c r="DZ640"/>
      <c r="EA640"/>
      <c r="EB640"/>
      <c r="EC640"/>
      <c r="ED640"/>
      <c r="EE640"/>
      <c r="EF640"/>
      <c r="EG640"/>
      <c r="EH640"/>
      <c r="EI640"/>
      <c r="EJ640"/>
      <c r="EK640"/>
      <c r="EL640"/>
      <c r="EM640"/>
      <c r="EN640"/>
      <c r="EO640"/>
      <c r="EP640"/>
      <c r="EQ640"/>
      <c r="ER640"/>
      <c r="ES640"/>
      <c r="ET640"/>
      <c r="EU640"/>
      <c r="EV640"/>
      <c r="EW640"/>
      <c r="EX640"/>
      <c r="EY640"/>
      <c r="EZ640"/>
      <c r="FA640"/>
      <c r="FB640"/>
      <c r="FC640"/>
      <c r="FD640"/>
      <c r="FE640"/>
      <c r="FF640"/>
      <c r="FG640"/>
      <c r="FH640"/>
      <c r="FI640"/>
      <c r="FJ640"/>
      <c r="FK640"/>
      <c r="FL640"/>
      <c r="FM640"/>
      <c r="FN640"/>
      <c r="FO640"/>
      <c r="FP640"/>
      <c r="FQ640"/>
      <c r="FR640"/>
      <c r="FS640"/>
      <c r="FT640"/>
      <c r="FU640"/>
      <c r="FV640"/>
      <c r="FW640"/>
      <c r="FX640"/>
      <c r="FY640"/>
      <c r="FZ640"/>
      <c r="GA640"/>
      <c r="GB640"/>
      <c r="GC640"/>
      <c r="GD640"/>
      <c r="GE640"/>
      <c r="GF640"/>
      <c r="GG640"/>
      <c r="GH640"/>
      <c r="GI640"/>
      <c r="GJ640"/>
      <c r="GK640"/>
      <c r="GL640"/>
      <c r="GM640"/>
      <c r="GN640"/>
      <c r="GO640"/>
      <c r="GP640"/>
      <c r="GQ640"/>
      <c r="GR640"/>
      <c r="GS640"/>
      <c r="GT640"/>
      <c r="GU640"/>
      <c r="GV640"/>
      <c r="GW640"/>
      <c r="GX640"/>
      <c r="GY640"/>
      <c r="GZ640"/>
      <c r="HA640"/>
      <c r="HB640"/>
      <c r="HC640"/>
      <c r="HD640"/>
      <c r="HE640"/>
      <c r="HF640"/>
      <c r="HG640"/>
    </row>
    <row r="641" spans="1:215" s="7" customFormat="1" ht="20.25" customHeight="1">
      <c r="A641" s="27" t="s">
        <v>1166</v>
      </c>
      <c r="B641" s="14">
        <v>8435134839530</v>
      </c>
      <c r="C641" s="19" t="s">
        <v>1174</v>
      </c>
      <c r="D641" s="16" t="s">
        <v>1368</v>
      </c>
      <c r="E641" s="16" t="s">
        <v>1368</v>
      </c>
      <c r="F641" s="16" t="s">
        <v>1364</v>
      </c>
      <c r="G641" s="21">
        <v>1</v>
      </c>
      <c r="H641" s="19" t="s">
        <v>867</v>
      </c>
      <c r="I641" s="17">
        <v>260</v>
      </c>
      <c r="J641" s="20">
        <v>965632</v>
      </c>
      <c r="K641" s="28" t="s">
        <v>732</v>
      </c>
      <c r="L641" s="51">
        <v>3700</v>
      </c>
      <c r="M641"/>
      <c r="N641"/>
      <c r="O641"/>
      <c r="P641"/>
      <c r="Q641"/>
      <c r="R641"/>
      <c r="S641"/>
      <c r="T641"/>
      <c r="U641"/>
      <c r="V641"/>
      <c r="W641"/>
      <c r="X641"/>
      <c r="Y641"/>
      <c r="Z641"/>
      <c r="AA641"/>
      <c r="AB641"/>
      <c r="AC641"/>
      <c r="AD641"/>
      <c r="AE641"/>
      <c r="AF641"/>
      <c r="AG641"/>
      <c r="AH641"/>
      <c r="AI641"/>
      <c r="AJ641"/>
      <c r="AK641"/>
      <c r="AL641"/>
      <c r="AM641"/>
      <c r="AN641"/>
      <c r="AO641"/>
      <c r="AP641"/>
      <c r="AQ641"/>
      <c r="AR641"/>
      <c r="AS641"/>
      <c r="AT641"/>
      <c r="AU641"/>
      <c r="AV641"/>
      <c r="AW641"/>
      <c r="AX641"/>
      <c r="AY641"/>
      <c r="AZ641"/>
      <c r="BA641"/>
      <c r="BB641"/>
      <c r="BC641"/>
      <c r="BD641"/>
      <c r="BE641"/>
      <c r="BF641"/>
      <c r="BG641"/>
      <c r="BH641"/>
      <c r="BI641"/>
      <c r="BJ641"/>
      <c r="BK641"/>
      <c r="BL641"/>
      <c r="BM641"/>
      <c r="BN641"/>
      <c r="BO641"/>
      <c r="BP641"/>
      <c r="BQ641"/>
      <c r="BR641"/>
      <c r="BS641"/>
      <c r="BT641"/>
      <c r="BU641"/>
      <c r="BV641"/>
      <c r="BW641"/>
      <c r="BX641"/>
      <c r="BY641"/>
      <c r="BZ641"/>
      <c r="CA641"/>
      <c r="CB641"/>
      <c r="CC641"/>
      <c r="CD641"/>
      <c r="CE641"/>
      <c r="CF641"/>
      <c r="CG641"/>
      <c r="CH641"/>
      <c r="CI641"/>
      <c r="CJ641"/>
      <c r="CK641"/>
      <c r="CL641"/>
      <c r="CM641"/>
      <c r="CN641"/>
      <c r="CO641"/>
      <c r="CP641"/>
      <c r="CQ641"/>
      <c r="CR641"/>
      <c r="CS641"/>
      <c r="CT641"/>
      <c r="CU641"/>
      <c r="CV641"/>
      <c r="CW641"/>
      <c r="CX641"/>
      <c r="CY641"/>
      <c r="CZ641"/>
      <c r="DA641"/>
      <c r="DB641"/>
      <c r="DC641"/>
      <c r="DD641"/>
      <c r="DE641"/>
      <c r="DF641"/>
      <c r="DG641"/>
      <c r="DH641"/>
      <c r="DI641"/>
      <c r="DJ641"/>
      <c r="DK641"/>
      <c r="DL641"/>
      <c r="DM641"/>
      <c r="DN641"/>
      <c r="DO641"/>
      <c r="DP641"/>
      <c r="DQ641"/>
      <c r="DR641"/>
      <c r="DS641"/>
      <c r="DT641"/>
      <c r="DU641"/>
      <c r="DV641"/>
      <c r="DW641"/>
      <c r="DX641"/>
      <c r="DY641"/>
      <c r="DZ641"/>
      <c r="EA641"/>
      <c r="EB641"/>
      <c r="EC641"/>
      <c r="ED641"/>
      <c r="EE641"/>
      <c r="EF641"/>
      <c r="EG641"/>
      <c r="EH641"/>
      <c r="EI641"/>
      <c r="EJ641"/>
      <c r="EK641"/>
      <c r="EL641"/>
      <c r="EM641"/>
      <c r="EN641"/>
      <c r="EO641"/>
      <c r="EP641"/>
      <c r="EQ641"/>
      <c r="ER641"/>
      <c r="ES641"/>
      <c r="ET641"/>
      <c r="EU641"/>
      <c r="EV641"/>
      <c r="EW641"/>
      <c r="EX641"/>
      <c r="EY641"/>
      <c r="EZ641"/>
      <c r="FA641"/>
      <c r="FB641"/>
      <c r="FC641"/>
      <c r="FD641"/>
      <c r="FE641"/>
      <c r="FF641"/>
      <c r="FG641"/>
      <c r="FH641"/>
      <c r="FI641"/>
      <c r="FJ641"/>
      <c r="FK641"/>
      <c r="FL641"/>
      <c r="FM641"/>
      <c r="FN641"/>
      <c r="FO641"/>
      <c r="FP641"/>
      <c r="FQ641"/>
      <c r="FR641"/>
      <c r="FS641"/>
      <c r="FT641"/>
      <c r="FU641"/>
      <c r="FV641"/>
      <c r="FW641"/>
      <c r="FX641"/>
      <c r="FY641"/>
      <c r="FZ641"/>
      <c r="GA641"/>
      <c r="GB641"/>
      <c r="GC641"/>
      <c r="GD641"/>
      <c r="GE641"/>
      <c r="GF641"/>
      <c r="GG641"/>
      <c r="GH641"/>
      <c r="GI641"/>
      <c r="GJ641"/>
      <c r="GK641"/>
      <c r="GL641"/>
      <c r="GM641"/>
      <c r="GN641"/>
      <c r="GO641"/>
      <c r="GP641"/>
      <c r="GQ641"/>
      <c r="GR641"/>
      <c r="GS641"/>
      <c r="GT641"/>
      <c r="GU641"/>
      <c r="GV641"/>
      <c r="GW641"/>
      <c r="GX641"/>
      <c r="GY641"/>
      <c r="GZ641"/>
      <c r="HA641"/>
      <c r="HB641"/>
      <c r="HC641"/>
      <c r="HD641"/>
      <c r="HE641"/>
      <c r="HF641"/>
      <c r="HG641"/>
    </row>
    <row r="642" spans="1:215" s="7" customFormat="1" ht="21.75" customHeight="1">
      <c r="A642" s="27" t="s">
        <v>1167</v>
      </c>
      <c r="B642" s="14">
        <v>8435134839547</v>
      </c>
      <c r="C642" s="19" t="s">
        <v>1175</v>
      </c>
      <c r="D642" s="16" t="s">
        <v>1368</v>
      </c>
      <c r="E642" s="16" t="s">
        <v>1368</v>
      </c>
      <c r="F642" s="16" t="s">
        <v>1364</v>
      </c>
      <c r="G642" s="21">
        <v>1</v>
      </c>
      <c r="H642" s="19" t="s">
        <v>867</v>
      </c>
      <c r="I642" s="17">
        <v>306</v>
      </c>
      <c r="J642" s="20">
        <v>1095168</v>
      </c>
      <c r="K642" s="28" t="s">
        <v>733</v>
      </c>
      <c r="L642" s="51">
        <v>3879</v>
      </c>
      <c r="M642"/>
      <c r="N642"/>
      <c r="O642"/>
      <c r="P642"/>
      <c r="Q642"/>
      <c r="R642"/>
      <c r="S642"/>
      <c r="T642"/>
      <c r="U642"/>
      <c r="V642"/>
      <c r="W642"/>
      <c r="X642"/>
      <c r="Y642"/>
      <c r="Z642"/>
      <c r="AA642"/>
      <c r="AB642"/>
      <c r="AC642"/>
      <c r="AD642"/>
      <c r="AE642"/>
      <c r="AF642"/>
      <c r="AG642"/>
      <c r="AH642"/>
      <c r="AI642"/>
      <c r="AJ642"/>
      <c r="AK642"/>
      <c r="AL642"/>
      <c r="AM642"/>
      <c r="AN642"/>
      <c r="AO642"/>
      <c r="AP642"/>
      <c r="AQ642"/>
      <c r="AR642"/>
      <c r="AS642"/>
      <c r="AT642"/>
      <c r="AU642"/>
      <c r="AV642"/>
      <c r="AW642"/>
      <c r="AX642"/>
      <c r="AY642"/>
      <c r="AZ642"/>
      <c r="BA642"/>
      <c r="BB642"/>
      <c r="BC642"/>
      <c r="BD642"/>
      <c r="BE642"/>
      <c r="BF642"/>
      <c r="BG642"/>
      <c r="BH642"/>
      <c r="BI642"/>
      <c r="BJ642"/>
      <c r="BK642"/>
      <c r="BL642"/>
      <c r="BM642"/>
      <c r="BN642"/>
      <c r="BO642"/>
      <c r="BP642"/>
      <c r="BQ642"/>
      <c r="BR642"/>
      <c r="BS642"/>
      <c r="BT642"/>
      <c r="BU642"/>
      <c r="BV642"/>
      <c r="BW642"/>
      <c r="BX642"/>
      <c r="BY642"/>
      <c r="BZ642"/>
      <c r="CA642"/>
      <c r="CB642"/>
      <c r="CC642"/>
      <c r="CD642"/>
      <c r="CE642"/>
      <c r="CF642"/>
      <c r="CG642"/>
      <c r="CH642"/>
      <c r="CI642"/>
      <c r="CJ642"/>
      <c r="CK642"/>
      <c r="CL642"/>
      <c r="CM642"/>
      <c r="CN642"/>
      <c r="CO642"/>
      <c r="CP642"/>
      <c r="CQ642"/>
      <c r="CR642"/>
      <c r="CS642"/>
      <c r="CT642"/>
      <c r="CU642"/>
      <c r="CV642"/>
      <c r="CW642"/>
      <c r="CX642"/>
      <c r="CY642"/>
      <c r="CZ642"/>
      <c r="DA642"/>
      <c r="DB642"/>
      <c r="DC642"/>
      <c r="DD642"/>
      <c r="DE642"/>
      <c r="DF642"/>
      <c r="DG642"/>
      <c r="DH642"/>
      <c r="DI642"/>
      <c r="DJ642"/>
      <c r="DK642"/>
      <c r="DL642"/>
      <c r="DM642"/>
      <c r="DN642"/>
      <c r="DO642"/>
      <c r="DP642"/>
      <c r="DQ642"/>
      <c r="DR642"/>
      <c r="DS642"/>
      <c r="DT642"/>
      <c r="DU642"/>
      <c r="DV642"/>
      <c r="DW642"/>
      <c r="DX642"/>
      <c r="DY642"/>
      <c r="DZ642"/>
      <c r="EA642"/>
      <c r="EB642"/>
      <c r="EC642"/>
      <c r="ED642"/>
      <c r="EE642"/>
      <c r="EF642"/>
      <c r="EG642"/>
      <c r="EH642"/>
      <c r="EI642"/>
      <c r="EJ642"/>
      <c r="EK642"/>
      <c r="EL642"/>
      <c r="EM642"/>
      <c r="EN642"/>
      <c r="EO642"/>
      <c r="EP642"/>
      <c r="EQ642"/>
      <c r="ER642"/>
      <c r="ES642"/>
      <c r="ET642"/>
      <c r="EU642"/>
      <c r="EV642"/>
      <c r="EW642"/>
      <c r="EX642"/>
      <c r="EY642"/>
      <c r="EZ642"/>
      <c r="FA642"/>
      <c r="FB642"/>
      <c r="FC642"/>
      <c r="FD642"/>
      <c r="FE642"/>
      <c r="FF642"/>
      <c r="FG642"/>
      <c r="FH642"/>
      <c r="FI642"/>
      <c r="FJ642"/>
      <c r="FK642"/>
      <c r="FL642"/>
      <c r="FM642"/>
      <c r="FN642"/>
      <c r="FO642"/>
      <c r="FP642"/>
      <c r="FQ642"/>
      <c r="FR642"/>
      <c r="FS642"/>
      <c r="FT642"/>
      <c r="FU642"/>
      <c r="FV642"/>
      <c r="FW642"/>
      <c r="FX642"/>
      <c r="FY642"/>
      <c r="FZ642"/>
      <c r="GA642"/>
      <c r="GB642"/>
      <c r="GC642"/>
      <c r="GD642"/>
      <c r="GE642"/>
      <c r="GF642"/>
      <c r="GG642"/>
      <c r="GH642"/>
      <c r="GI642"/>
      <c r="GJ642"/>
      <c r="GK642"/>
      <c r="GL642"/>
      <c r="GM642"/>
      <c r="GN642"/>
      <c r="GO642"/>
      <c r="GP642"/>
      <c r="GQ642"/>
      <c r="GR642"/>
      <c r="GS642"/>
      <c r="GT642"/>
      <c r="GU642"/>
      <c r="GV642"/>
      <c r="GW642"/>
      <c r="GX642"/>
      <c r="GY642"/>
      <c r="GZ642"/>
      <c r="HA642"/>
      <c r="HB642"/>
      <c r="HC642"/>
      <c r="HD642"/>
      <c r="HE642"/>
      <c r="HF642"/>
      <c r="HG642"/>
    </row>
    <row r="643" spans="1:215" s="7" customFormat="1" ht="17.25" customHeight="1">
      <c r="A643" s="27" t="s">
        <v>1168</v>
      </c>
      <c r="B643" s="14">
        <v>8435134839554</v>
      </c>
      <c r="C643" s="19" t="s">
        <v>1176</v>
      </c>
      <c r="D643" s="16" t="s">
        <v>1368</v>
      </c>
      <c r="E643" s="16" t="s">
        <v>1368</v>
      </c>
      <c r="F643" s="16" t="s">
        <v>1364</v>
      </c>
      <c r="G643" s="21">
        <v>1</v>
      </c>
      <c r="H643" s="19" t="s">
        <v>867</v>
      </c>
      <c r="I643" s="17">
        <v>275</v>
      </c>
      <c r="J643" s="20">
        <v>965632</v>
      </c>
      <c r="K643" s="28" t="s">
        <v>732</v>
      </c>
      <c r="L643" s="51">
        <v>3883</v>
      </c>
      <c r="M643"/>
      <c r="N643"/>
      <c r="O643"/>
      <c r="P643"/>
      <c r="Q643"/>
      <c r="R643"/>
      <c r="S643"/>
      <c r="T643"/>
      <c r="U643"/>
      <c r="V643"/>
      <c r="W643"/>
      <c r="X643"/>
      <c r="Y643"/>
      <c r="Z643"/>
      <c r="AA643"/>
      <c r="AB643"/>
      <c r="AC643"/>
      <c r="AD643"/>
      <c r="AE643"/>
      <c r="AF643"/>
      <c r="AG643"/>
      <c r="AH643"/>
      <c r="AI643"/>
      <c r="AJ643"/>
      <c r="AK643"/>
      <c r="AL643"/>
      <c r="AM643"/>
      <c r="AN643"/>
      <c r="AO643"/>
      <c r="AP643"/>
      <c r="AQ643"/>
      <c r="AR643"/>
      <c r="AS643"/>
      <c r="AT643"/>
      <c r="AU643"/>
      <c r="AV643"/>
      <c r="AW643"/>
      <c r="AX643"/>
      <c r="AY643"/>
      <c r="AZ643"/>
      <c r="BA643"/>
      <c r="BB643"/>
      <c r="BC643"/>
      <c r="BD643"/>
      <c r="BE643"/>
      <c r="BF643"/>
      <c r="BG643"/>
      <c r="BH643"/>
      <c r="BI643"/>
      <c r="BJ643"/>
      <c r="BK643"/>
      <c r="BL643"/>
      <c r="BM643"/>
      <c r="BN643"/>
      <c r="BO643"/>
      <c r="BP643"/>
      <c r="BQ643"/>
      <c r="BR643"/>
      <c r="BS643"/>
      <c r="BT643"/>
      <c r="BU643"/>
      <c r="BV643"/>
      <c r="BW643"/>
      <c r="BX643"/>
      <c r="BY643"/>
      <c r="BZ643"/>
      <c r="CA643"/>
      <c r="CB643"/>
      <c r="CC643"/>
      <c r="CD643"/>
      <c r="CE643"/>
      <c r="CF643"/>
      <c r="CG643"/>
      <c r="CH643"/>
      <c r="CI643"/>
      <c r="CJ643"/>
      <c r="CK643"/>
      <c r="CL643"/>
      <c r="CM643"/>
      <c r="CN643"/>
      <c r="CO643"/>
      <c r="CP643"/>
      <c r="CQ643"/>
      <c r="CR643"/>
      <c r="CS643"/>
      <c r="CT643"/>
      <c r="CU643"/>
      <c r="CV643"/>
      <c r="CW643"/>
      <c r="CX643"/>
      <c r="CY643"/>
      <c r="CZ643"/>
      <c r="DA643"/>
      <c r="DB643"/>
      <c r="DC643"/>
      <c r="DD643"/>
      <c r="DE643"/>
      <c r="DF643"/>
      <c r="DG643"/>
      <c r="DH643"/>
      <c r="DI643"/>
      <c r="DJ643"/>
      <c r="DK643"/>
      <c r="DL643"/>
      <c r="DM643"/>
      <c r="DN643"/>
      <c r="DO643"/>
      <c r="DP643"/>
      <c r="DQ643"/>
      <c r="DR643"/>
      <c r="DS643"/>
      <c r="DT643"/>
      <c r="DU643"/>
      <c r="DV643"/>
      <c r="DW643"/>
      <c r="DX643"/>
      <c r="DY643"/>
      <c r="DZ643"/>
      <c r="EA643"/>
      <c r="EB643"/>
      <c r="EC643"/>
      <c r="ED643"/>
      <c r="EE643"/>
      <c r="EF643"/>
      <c r="EG643"/>
      <c r="EH643"/>
      <c r="EI643"/>
      <c r="EJ643"/>
      <c r="EK643"/>
      <c r="EL643"/>
      <c r="EM643"/>
      <c r="EN643"/>
      <c r="EO643"/>
      <c r="EP643"/>
      <c r="EQ643"/>
      <c r="ER643"/>
      <c r="ES643"/>
      <c r="ET643"/>
      <c r="EU643"/>
      <c r="EV643"/>
      <c r="EW643"/>
      <c r="EX643"/>
      <c r="EY643"/>
      <c r="EZ643"/>
      <c r="FA643"/>
      <c r="FB643"/>
      <c r="FC643"/>
      <c r="FD643"/>
      <c r="FE643"/>
      <c r="FF643"/>
      <c r="FG643"/>
      <c r="FH643"/>
      <c r="FI643"/>
      <c r="FJ643"/>
      <c r="FK643"/>
      <c r="FL643"/>
      <c r="FM643"/>
      <c r="FN643"/>
      <c r="FO643"/>
      <c r="FP643"/>
      <c r="FQ643"/>
      <c r="FR643"/>
      <c r="FS643"/>
      <c r="FT643"/>
      <c r="FU643"/>
      <c r="FV643"/>
      <c r="FW643"/>
      <c r="FX643"/>
      <c r="FY643"/>
      <c r="FZ643"/>
      <c r="GA643"/>
      <c r="GB643"/>
      <c r="GC643"/>
      <c r="GD643"/>
      <c r="GE643"/>
      <c r="GF643"/>
      <c r="GG643"/>
      <c r="GH643"/>
      <c r="GI643"/>
      <c r="GJ643"/>
      <c r="GK643"/>
      <c r="GL643"/>
      <c r="GM643"/>
      <c r="GN643"/>
      <c r="GO643"/>
      <c r="GP643"/>
      <c r="GQ643"/>
      <c r="GR643"/>
      <c r="GS643"/>
      <c r="GT643"/>
      <c r="GU643"/>
      <c r="GV643"/>
      <c r="GW643"/>
      <c r="GX643"/>
      <c r="GY643"/>
      <c r="GZ643"/>
      <c r="HA643"/>
      <c r="HB643"/>
      <c r="HC643"/>
      <c r="HD643"/>
      <c r="HE643"/>
      <c r="HF643"/>
      <c r="HG643"/>
    </row>
    <row r="644" spans="1:215" s="7" customFormat="1" ht="18.75" customHeight="1">
      <c r="A644" s="27" t="s">
        <v>1169</v>
      </c>
      <c r="B644" s="14">
        <v>8435134839561</v>
      </c>
      <c r="C644" s="19" t="s">
        <v>1177</v>
      </c>
      <c r="D644" s="16" t="s">
        <v>1368</v>
      </c>
      <c r="E644" s="16" t="s">
        <v>1368</v>
      </c>
      <c r="F644" s="16" t="s">
        <v>1364</v>
      </c>
      <c r="G644" s="21">
        <v>1</v>
      </c>
      <c r="H644" s="19" t="s">
        <v>867</v>
      </c>
      <c r="I644" s="17">
        <v>314</v>
      </c>
      <c r="J644" s="20">
        <v>1095168</v>
      </c>
      <c r="K644" s="28" t="s">
        <v>733</v>
      </c>
      <c r="L644" s="51">
        <v>4056</v>
      </c>
      <c r="M644"/>
      <c r="N644"/>
      <c r="O644"/>
      <c r="P644"/>
      <c r="Q644"/>
      <c r="R644"/>
      <c r="S644"/>
      <c r="T644"/>
      <c r="U644"/>
      <c r="V644"/>
      <c r="W644"/>
      <c r="X644"/>
      <c r="Y644"/>
      <c r="Z644"/>
      <c r="AA644"/>
      <c r="AB644"/>
      <c r="AC644"/>
      <c r="AD644"/>
      <c r="AE644"/>
      <c r="AF644"/>
      <c r="AG644"/>
      <c r="AH644"/>
      <c r="AI644"/>
      <c r="AJ644"/>
      <c r="AK644"/>
      <c r="AL644"/>
      <c r="AM644"/>
      <c r="AN644"/>
      <c r="AO644"/>
      <c r="AP644"/>
      <c r="AQ644"/>
      <c r="AR644"/>
      <c r="AS644"/>
      <c r="AT644"/>
      <c r="AU644"/>
      <c r="AV644"/>
      <c r="AW644"/>
      <c r="AX644"/>
      <c r="AY644"/>
      <c r="AZ644"/>
      <c r="BA644"/>
      <c r="BB644"/>
      <c r="BC644"/>
      <c r="BD644"/>
      <c r="BE644"/>
      <c r="BF644"/>
      <c r="BG644"/>
      <c r="BH644"/>
      <c r="BI644"/>
      <c r="BJ644"/>
      <c r="BK644"/>
      <c r="BL644"/>
      <c r="BM644"/>
      <c r="BN644"/>
      <c r="BO644"/>
      <c r="BP644"/>
      <c r="BQ644"/>
      <c r="BR644"/>
      <c r="BS644"/>
      <c r="BT644"/>
      <c r="BU644"/>
      <c r="BV644"/>
      <c r="BW644"/>
      <c r="BX644"/>
      <c r="BY644"/>
      <c r="BZ644"/>
      <c r="CA644"/>
      <c r="CB644"/>
      <c r="CC644"/>
      <c r="CD644"/>
      <c r="CE644"/>
      <c r="CF644"/>
      <c r="CG644"/>
      <c r="CH644"/>
      <c r="CI644"/>
      <c r="CJ644"/>
      <c r="CK644"/>
      <c r="CL644"/>
      <c r="CM644"/>
      <c r="CN644"/>
      <c r="CO644"/>
      <c r="CP644"/>
      <c r="CQ644"/>
      <c r="CR644"/>
      <c r="CS644"/>
      <c r="CT644"/>
      <c r="CU644"/>
      <c r="CV644"/>
      <c r="CW644"/>
      <c r="CX644"/>
      <c r="CY644"/>
      <c r="CZ644"/>
      <c r="DA644"/>
      <c r="DB644"/>
      <c r="DC644"/>
      <c r="DD644"/>
      <c r="DE644"/>
      <c r="DF644"/>
      <c r="DG644"/>
      <c r="DH644"/>
      <c r="DI644"/>
      <c r="DJ644"/>
      <c r="DK644"/>
      <c r="DL644"/>
      <c r="DM644"/>
      <c r="DN644"/>
      <c r="DO644"/>
      <c r="DP644"/>
      <c r="DQ644"/>
      <c r="DR644"/>
      <c r="DS644"/>
      <c r="DT644"/>
      <c r="DU644"/>
      <c r="DV644"/>
      <c r="DW644"/>
      <c r="DX644"/>
      <c r="DY644"/>
      <c r="DZ644"/>
      <c r="EA644"/>
      <c r="EB644"/>
      <c r="EC644"/>
      <c r="ED644"/>
      <c r="EE644"/>
      <c r="EF644"/>
      <c r="EG644"/>
      <c r="EH644"/>
      <c r="EI644"/>
      <c r="EJ644"/>
      <c r="EK644"/>
      <c r="EL644"/>
      <c r="EM644"/>
      <c r="EN644"/>
      <c r="EO644"/>
      <c r="EP644"/>
      <c r="EQ644"/>
      <c r="ER644"/>
      <c r="ES644"/>
      <c r="ET644"/>
      <c r="EU644"/>
      <c r="EV644"/>
      <c r="EW644"/>
      <c r="EX644"/>
      <c r="EY644"/>
      <c r="EZ644"/>
      <c r="FA644"/>
      <c r="FB644"/>
      <c r="FC644"/>
      <c r="FD644"/>
      <c r="FE644"/>
      <c r="FF644"/>
      <c r="FG644"/>
      <c r="FH644"/>
      <c r="FI644"/>
      <c r="FJ644"/>
      <c r="FK644"/>
      <c r="FL644"/>
      <c r="FM644"/>
      <c r="FN644"/>
      <c r="FO644"/>
      <c r="FP644"/>
      <c r="FQ644"/>
      <c r="FR644"/>
      <c r="FS644"/>
      <c r="FT644"/>
      <c r="FU644"/>
      <c r="FV644"/>
      <c r="FW644"/>
      <c r="FX644"/>
      <c r="FY644"/>
      <c r="FZ644"/>
      <c r="GA644"/>
      <c r="GB644"/>
      <c r="GC644"/>
      <c r="GD644"/>
      <c r="GE644"/>
      <c r="GF644"/>
      <c r="GG644"/>
      <c r="GH644"/>
      <c r="GI644"/>
      <c r="GJ644"/>
      <c r="GK644"/>
      <c r="GL644"/>
      <c r="GM644"/>
      <c r="GN644"/>
      <c r="GO644"/>
      <c r="GP644"/>
      <c r="GQ644"/>
      <c r="GR644"/>
      <c r="GS644"/>
      <c r="GT644"/>
      <c r="GU644"/>
      <c r="GV644"/>
      <c r="GW644"/>
      <c r="GX644"/>
      <c r="GY644"/>
      <c r="GZ644"/>
      <c r="HA644"/>
      <c r="HB644"/>
      <c r="HC644"/>
      <c r="HD644"/>
      <c r="HE644"/>
      <c r="HF644"/>
      <c r="HG644"/>
    </row>
    <row r="645" spans="1:215" s="7" customFormat="1" ht="17.25" customHeight="1">
      <c r="A645" s="27" t="s">
        <v>1170</v>
      </c>
      <c r="B645" s="14">
        <v>8435134839578</v>
      </c>
      <c r="C645" s="19" t="s">
        <v>227</v>
      </c>
      <c r="D645" s="16" t="s">
        <v>1368</v>
      </c>
      <c r="E645" s="16" t="s">
        <v>1368</v>
      </c>
      <c r="F645" s="16" t="s">
        <v>1364</v>
      </c>
      <c r="G645" s="21">
        <v>1</v>
      </c>
      <c r="H645" s="19" t="s">
        <v>867</v>
      </c>
      <c r="I645" s="17">
        <v>262</v>
      </c>
      <c r="J645" s="20">
        <v>965632</v>
      </c>
      <c r="K645" s="28" t="s">
        <v>732</v>
      </c>
      <c r="L645" s="51">
        <v>4023</v>
      </c>
      <c r="M645"/>
      <c r="N645"/>
      <c r="O645"/>
      <c r="P645"/>
      <c r="Q645"/>
      <c r="R645"/>
      <c r="S645"/>
      <c r="T645"/>
      <c r="U645"/>
      <c r="V645"/>
      <c r="W645"/>
      <c r="X645"/>
      <c r="Y645"/>
      <c r="Z645"/>
      <c r="AA645"/>
      <c r="AB645"/>
      <c r="AC645"/>
      <c r="AD645"/>
      <c r="AE645"/>
      <c r="AF645"/>
      <c r="AG645"/>
      <c r="AH645"/>
      <c r="AI645"/>
      <c r="AJ645"/>
      <c r="AK645"/>
      <c r="AL645"/>
      <c r="AM645"/>
      <c r="AN645"/>
      <c r="AO645"/>
      <c r="AP645"/>
      <c r="AQ645"/>
      <c r="AR645"/>
      <c r="AS645"/>
      <c r="AT645"/>
      <c r="AU645"/>
      <c r="AV645"/>
      <c r="AW645"/>
      <c r="AX645"/>
      <c r="AY645"/>
      <c r="AZ645"/>
      <c r="BA645"/>
      <c r="BB645"/>
      <c r="BC645"/>
      <c r="BD645"/>
      <c r="BE645"/>
      <c r="BF645"/>
      <c r="BG645"/>
      <c r="BH645"/>
      <c r="BI645"/>
      <c r="BJ645"/>
      <c r="BK645"/>
      <c r="BL645"/>
      <c r="BM645"/>
      <c r="BN645"/>
      <c r="BO645"/>
      <c r="BP645"/>
      <c r="BQ645"/>
      <c r="BR645"/>
      <c r="BS645"/>
      <c r="BT645"/>
      <c r="BU645"/>
      <c r="BV645"/>
      <c r="BW645"/>
      <c r="BX645"/>
      <c r="BY645"/>
      <c r="BZ645"/>
      <c r="CA645"/>
      <c r="CB645"/>
      <c r="CC645"/>
      <c r="CD645"/>
      <c r="CE645"/>
      <c r="CF645"/>
      <c r="CG645"/>
      <c r="CH645"/>
      <c r="CI645"/>
      <c r="CJ645"/>
      <c r="CK645"/>
      <c r="CL645"/>
      <c r="CM645"/>
      <c r="CN645"/>
      <c r="CO645"/>
      <c r="CP645"/>
      <c r="CQ645"/>
      <c r="CR645"/>
      <c r="CS645"/>
      <c r="CT645"/>
      <c r="CU645"/>
      <c r="CV645"/>
      <c r="CW645"/>
      <c r="CX645"/>
      <c r="CY645"/>
      <c r="CZ645"/>
      <c r="DA645"/>
      <c r="DB645"/>
      <c r="DC645"/>
      <c r="DD645"/>
      <c r="DE645"/>
      <c r="DF645"/>
      <c r="DG645"/>
      <c r="DH645"/>
      <c r="DI645"/>
      <c r="DJ645"/>
      <c r="DK645"/>
      <c r="DL645"/>
      <c r="DM645"/>
      <c r="DN645"/>
      <c r="DO645"/>
      <c r="DP645"/>
      <c r="DQ645"/>
      <c r="DR645"/>
      <c r="DS645"/>
      <c r="DT645"/>
      <c r="DU645"/>
      <c r="DV645"/>
      <c r="DW645"/>
      <c r="DX645"/>
      <c r="DY645"/>
      <c r="DZ645"/>
      <c r="EA645"/>
      <c r="EB645"/>
      <c r="EC645"/>
      <c r="ED645"/>
      <c r="EE645"/>
      <c r="EF645"/>
      <c r="EG645"/>
      <c r="EH645"/>
      <c r="EI645"/>
      <c r="EJ645"/>
      <c r="EK645"/>
      <c r="EL645"/>
      <c r="EM645"/>
      <c r="EN645"/>
      <c r="EO645"/>
      <c r="EP645"/>
      <c r="EQ645"/>
      <c r="ER645"/>
      <c r="ES645"/>
      <c r="ET645"/>
      <c r="EU645"/>
      <c r="EV645"/>
      <c r="EW645"/>
      <c r="EX645"/>
      <c r="EY645"/>
      <c r="EZ645"/>
      <c r="FA645"/>
      <c r="FB645"/>
      <c r="FC645"/>
      <c r="FD645"/>
      <c r="FE645"/>
      <c r="FF645"/>
      <c r="FG645"/>
      <c r="FH645"/>
      <c r="FI645"/>
      <c r="FJ645"/>
      <c r="FK645"/>
      <c r="FL645"/>
      <c r="FM645"/>
      <c r="FN645"/>
      <c r="FO645"/>
      <c r="FP645"/>
      <c r="FQ645"/>
      <c r="FR645"/>
      <c r="FS645"/>
      <c r="FT645"/>
      <c r="FU645"/>
      <c r="FV645"/>
      <c r="FW645"/>
      <c r="FX645"/>
      <c r="FY645"/>
      <c r="FZ645"/>
      <c r="GA645"/>
      <c r="GB645"/>
      <c r="GC645"/>
      <c r="GD645"/>
      <c r="GE645"/>
      <c r="GF645"/>
      <c r="GG645"/>
      <c r="GH645"/>
      <c r="GI645"/>
      <c r="GJ645"/>
      <c r="GK645"/>
      <c r="GL645"/>
      <c r="GM645"/>
      <c r="GN645"/>
      <c r="GO645"/>
      <c r="GP645"/>
      <c r="GQ645"/>
      <c r="GR645"/>
      <c r="GS645"/>
      <c r="GT645"/>
      <c r="GU645"/>
      <c r="GV645"/>
      <c r="GW645"/>
      <c r="GX645"/>
      <c r="GY645"/>
      <c r="GZ645"/>
      <c r="HA645"/>
      <c r="HB645"/>
      <c r="HC645"/>
      <c r="HD645"/>
      <c r="HE645"/>
      <c r="HF645"/>
      <c r="HG645"/>
    </row>
    <row r="646" spans="1:215" s="7" customFormat="1" ht="16.5" customHeight="1">
      <c r="A646" s="27" t="s">
        <v>1171</v>
      </c>
      <c r="B646" s="14">
        <v>8435134839585</v>
      </c>
      <c r="C646" s="19" t="s">
        <v>228</v>
      </c>
      <c r="D646" s="16" t="s">
        <v>1368</v>
      </c>
      <c r="E646" s="16" t="s">
        <v>1368</v>
      </c>
      <c r="F646" s="16" t="s">
        <v>1364</v>
      </c>
      <c r="G646" s="21">
        <v>1</v>
      </c>
      <c r="H646" s="19" t="s">
        <v>867</v>
      </c>
      <c r="I646" s="17">
        <v>308</v>
      </c>
      <c r="J646" s="20">
        <v>1095168</v>
      </c>
      <c r="K646" s="28" t="s">
        <v>733</v>
      </c>
      <c r="L646" s="51">
        <v>4200</v>
      </c>
      <c r="M646"/>
      <c r="N646"/>
      <c r="O646"/>
      <c r="P646"/>
      <c r="Q646"/>
      <c r="R646"/>
      <c r="S646"/>
      <c r="T646"/>
      <c r="U646"/>
      <c r="V646"/>
      <c r="W646"/>
      <c r="X646"/>
      <c r="Y646"/>
      <c r="Z646"/>
      <c r="AA646"/>
      <c r="AB646"/>
      <c r="AC646"/>
      <c r="AD646"/>
      <c r="AE646"/>
      <c r="AF646"/>
      <c r="AG646"/>
      <c r="AH646"/>
      <c r="AI646"/>
      <c r="AJ646"/>
      <c r="AK646"/>
      <c r="AL646"/>
      <c r="AM646"/>
      <c r="AN646"/>
      <c r="AO646"/>
      <c r="AP646"/>
      <c r="AQ646"/>
      <c r="AR646"/>
      <c r="AS646"/>
      <c r="AT646"/>
      <c r="AU646"/>
      <c r="AV646"/>
      <c r="AW646"/>
      <c r="AX646"/>
      <c r="AY646"/>
      <c r="AZ646"/>
      <c r="BA646"/>
      <c r="BB646"/>
      <c r="BC646"/>
      <c r="BD646"/>
      <c r="BE646"/>
      <c r="BF646"/>
      <c r="BG646"/>
      <c r="BH646"/>
      <c r="BI646"/>
      <c r="BJ646"/>
      <c r="BK646"/>
      <c r="BL646"/>
      <c r="BM646"/>
      <c r="BN646"/>
      <c r="BO646"/>
      <c r="BP646"/>
      <c r="BQ646"/>
      <c r="BR646"/>
      <c r="BS646"/>
      <c r="BT646"/>
      <c r="BU646"/>
      <c r="BV646"/>
      <c r="BW646"/>
      <c r="BX646"/>
      <c r="BY646"/>
      <c r="BZ646"/>
      <c r="CA646"/>
      <c r="CB646"/>
      <c r="CC646"/>
      <c r="CD646"/>
      <c r="CE646"/>
      <c r="CF646"/>
      <c r="CG646"/>
      <c r="CH646"/>
      <c r="CI646"/>
      <c r="CJ646"/>
      <c r="CK646"/>
      <c r="CL646"/>
      <c r="CM646"/>
      <c r="CN646"/>
      <c r="CO646"/>
      <c r="CP646"/>
      <c r="CQ646"/>
      <c r="CR646"/>
      <c r="CS646"/>
      <c r="CT646"/>
      <c r="CU646"/>
      <c r="CV646"/>
      <c r="CW646"/>
      <c r="CX646"/>
      <c r="CY646"/>
      <c r="CZ646"/>
      <c r="DA646"/>
      <c r="DB646"/>
      <c r="DC646"/>
      <c r="DD646"/>
      <c r="DE646"/>
      <c r="DF646"/>
      <c r="DG646"/>
      <c r="DH646"/>
      <c r="DI646"/>
      <c r="DJ646"/>
      <c r="DK646"/>
      <c r="DL646"/>
      <c r="DM646"/>
      <c r="DN646"/>
      <c r="DO646"/>
      <c r="DP646"/>
      <c r="DQ646"/>
      <c r="DR646"/>
      <c r="DS646"/>
      <c r="DT646"/>
      <c r="DU646"/>
      <c r="DV646"/>
      <c r="DW646"/>
      <c r="DX646"/>
      <c r="DY646"/>
      <c r="DZ646"/>
      <c r="EA646"/>
      <c r="EB646"/>
      <c r="EC646"/>
      <c r="ED646"/>
      <c r="EE646"/>
      <c r="EF646"/>
      <c r="EG646"/>
      <c r="EH646"/>
      <c r="EI646"/>
      <c r="EJ646"/>
      <c r="EK646"/>
      <c r="EL646"/>
      <c r="EM646"/>
      <c r="EN646"/>
      <c r="EO646"/>
      <c r="EP646"/>
      <c r="EQ646"/>
      <c r="ER646"/>
      <c r="ES646"/>
      <c r="ET646"/>
      <c r="EU646"/>
      <c r="EV646"/>
      <c r="EW646"/>
      <c r="EX646"/>
      <c r="EY646"/>
      <c r="EZ646"/>
      <c r="FA646"/>
      <c r="FB646"/>
      <c r="FC646"/>
      <c r="FD646"/>
      <c r="FE646"/>
      <c r="FF646"/>
      <c r="FG646"/>
      <c r="FH646"/>
      <c r="FI646"/>
      <c r="FJ646"/>
      <c r="FK646"/>
      <c r="FL646"/>
      <c r="FM646"/>
      <c r="FN646"/>
      <c r="FO646"/>
      <c r="FP646"/>
      <c r="FQ646"/>
      <c r="FR646"/>
      <c r="FS646"/>
      <c r="FT646"/>
      <c r="FU646"/>
      <c r="FV646"/>
      <c r="FW646"/>
      <c r="FX646"/>
      <c r="FY646"/>
      <c r="FZ646"/>
      <c r="GA646"/>
      <c r="GB646"/>
      <c r="GC646"/>
      <c r="GD646"/>
      <c r="GE646"/>
      <c r="GF646"/>
      <c r="GG646"/>
      <c r="GH646"/>
      <c r="GI646"/>
      <c r="GJ646"/>
      <c r="GK646"/>
      <c r="GL646"/>
      <c r="GM646"/>
      <c r="GN646"/>
      <c r="GO646"/>
      <c r="GP646"/>
      <c r="GQ646"/>
      <c r="GR646"/>
      <c r="GS646"/>
      <c r="GT646"/>
      <c r="GU646"/>
      <c r="GV646"/>
      <c r="GW646"/>
      <c r="GX646"/>
      <c r="GY646"/>
      <c r="GZ646"/>
      <c r="HA646"/>
      <c r="HB646"/>
      <c r="HC646"/>
      <c r="HD646"/>
      <c r="HE646"/>
      <c r="HF646"/>
      <c r="HG646"/>
    </row>
    <row r="647" spans="1:215" s="7" customFormat="1" ht="15.75" customHeight="1">
      <c r="A647" s="27" t="s">
        <v>1172</v>
      </c>
      <c r="B647" s="14">
        <v>8435134839592</v>
      </c>
      <c r="C647" s="19" t="s">
        <v>229</v>
      </c>
      <c r="D647" s="16" t="s">
        <v>1368</v>
      </c>
      <c r="E647" s="16" t="s">
        <v>1368</v>
      </c>
      <c r="F647" s="16" t="s">
        <v>1364</v>
      </c>
      <c r="G647" s="21">
        <v>1</v>
      </c>
      <c r="H647" s="19" t="s">
        <v>867</v>
      </c>
      <c r="I647" s="17">
        <v>277</v>
      </c>
      <c r="J647" s="20">
        <v>965632</v>
      </c>
      <c r="K647" s="28" t="s">
        <v>732</v>
      </c>
      <c r="L647" s="51">
        <v>4204</v>
      </c>
      <c r="M647"/>
      <c r="N647"/>
      <c r="O647"/>
      <c r="P647"/>
      <c r="Q647"/>
      <c r="R647"/>
      <c r="S647"/>
      <c r="T647"/>
      <c r="U647"/>
      <c r="V647"/>
      <c r="W647"/>
      <c r="X647"/>
      <c r="Y647"/>
      <c r="Z647"/>
      <c r="AA647"/>
      <c r="AB647"/>
      <c r="AC647"/>
      <c r="AD647"/>
      <c r="AE647"/>
      <c r="AF647"/>
      <c r="AG647"/>
      <c r="AH647"/>
      <c r="AI647"/>
      <c r="AJ647"/>
      <c r="AK647"/>
      <c r="AL647"/>
      <c r="AM647"/>
      <c r="AN647"/>
      <c r="AO647"/>
      <c r="AP647"/>
      <c r="AQ647"/>
      <c r="AR647"/>
      <c r="AS647"/>
      <c r="AT647"/>
      <c r="AU647"/>
      <c r="AV647"/>
      <c r="AW647"/>
      <c r="AX647"/>
      <c r="AY647"/>
      <c r="AZ647"/>
      <c r="BA647"/>
      <c r="BB647"/>
      <c r="BC647"/>
      <c r="BD647"/>
      <c r="BE647"/>
      <c r="BF647"/>
      <c r="BG647"/>
      <c r="BH647"/>
      <c r="BI647"/>
      <c r="BJ647"/>
      <c r="BK647"/>
      <c r="BL647"/>
      <c r="BM647"/>
      <c r="BN647"/>
      <c r="BO647"/>
      <c r="BP647"/>
      <c r="BQ647"/>
      <c r="BR647"/>
      <c r="BS647"/>
      <c r="BT647"/>
      <c r="BU647"/>
      <c r="BV647"/>
      <c r="BW647"/>
      <c r="BX647"/>
      <c r="BY647"/>
      <c r="BZ647"/>
      <c r="CA647"/>
      <c r="CB647"/>
      <c r="CC647"/>
      <c r="CD647"/>
      <c r="CE647"/>
      <c r="CF647"/>
      <c r="CG647"/>
      <c r="CH647"/>
      <c r="CI647"/>
      <c r="CJ647"/>
      <c r="CK647"/>
      <c r="CL647"/>
      <c r="CM647"/>
      <c r="CN647"/>
      <c r="CO647"/>
      <c r="CP647"/>
      <c r="CQ647"/>
      <c r="CR647"/>
      <c r="CS647"/>
      <c r="CT647"/>
      <c r="CU647"/>
      <c r="CV647"/>
      <c r="CW647"/>
      <c r="CX647"/>
      <c r="CY647"/>
      <c r="CZ647"/>
      <c r="DA647"/>
      <c r="DB647"/>
      <c r="DC647"/>
      <c r="DD647"/>
      <c r="DE647"/>
      <c r="DF647"/>
      <c r="DG647"/>
      <c r="DH647"/>
      <c r="DI647"/>
      <c r="DJ647"/>
      <c r="DK647"/>
      <c r="DL647"/>
      <c r="DM647"/>
      <c r="DN647"/>
      <c r="DO647"/>
      <c r="DP647"/>
      <c r="DQ647"/>
      <c r="DR647"/>
      <c r="DS647"/>
      <c r="DT647"/>
      <c r="DU647"/>
      <c r="DV647"/>
      <c r="DW647"/>
      <c r="DX647"/>
      <c r="DY647"/>
      <c r="DZ647"/>
      <c r="EA647"/>
      <c r="EB647"/>
      <c r="EC647"/>
      <c r="ED647"/>
      <c r="EE647"/>
      <c r="EF647"/>
      <c r="EG647"/>
      <c r="EH647"/>
      <c r="EI647"/>
      <c r="EJ647"/>
      <c r="EK647"/>
      <c r="EL647"/>
      <c r="EM647"/>
      <c r="EN647"/>
      <c r="EO647"/>
      <c r="EP647"/>
      <c r="EQ647"/>
      <c r="ER647"/>
      <c r="ES647"/>
      <c r="ET647"/>
      <c r="EU647"/>
      <c r="EV647"/>
      <c r="EW647"/>
      <c r="EX647"/>
      <c r="EY647"/>
      <c r="EZ647"/>
      <c r="FA647"/>
      <c r="FB647"/>
      <c r="FC647"/>
      <c r="FD647"/>
      <c r="FE647"/>
      <c r="FF647"/>
      <c r="FG647"/>
      <c r="FH647"/>
      <c r="FI647"/>
      <c r="FJ647"/>
      <c r="FK647"/>
      <c r="FL647"/>
      <c r="FM647"/>
      <c r="FN647"/>
      <c r="FO647"/>
      <c r="FP647"/>
      <c r="FQ647"/>
      <c r="FR647"/>
      <c r="FS647"/>
      <c r="FT647"/>
      <c r="FU647"/>
      <c r="FV647"/>
      <c r="FW647"/>
      <c r="FX647"/>
      <c r="FY647"/>
      <c r="FZ647"/>
      <c r="GA647"/>
      <c r="GB647"/>
      <c r="GC647"/>
      <c r="GD647"/>
      <c r="GE647"/>
      <c r="GF647"/>
      <c r="GG647"/>
      <c r="GH647"/>
      <c r="GI647"/>
      <c r="GJ647"/>
      <c r="GK647"/>
      <c r="GL647"/>
      <c r="GM647"/>
      <c r="GN647"/>
      <c r="GO647"/>
      <c r="GP647"/>
      <c r="GQ647"/>
      <c r="GR647"/>
      <c r="GS647"/>
      <c r="GT647"/>
      <c r="GU647"/>
      <c r="GV647"/>
      <c r="GW647"/>
      <c r="GX647"/>
      <c r="GY647"/>
      <c r="GZ647"/>
      <c r="HA647"/>
      <c r="HB647"/>
      <c r="HC647"/>
      <c r="HD647"/>
      <c r="HE647"/>
      <c r="HF647"/>
      <c r="HG647"/>
    </row>
    <row r="648" spans="1:215" s="7" customFormat="1" ht="15.75" customHeight="1">
      <c r="A648" s="27" t="s">
        <v>1173</v>
      </c>
      <c r="B648" s="14">
        <v>8435134839608</v>
      </c>
      <c r="C648" s="19" t="s">
        <v>230</v>
      </c>
      <c r="D648" s="16" t="s">
        <v>1368</v>
      </c>
      <c r="E648" s="16" t="s">
        <v>1368</v>
      </c>
      <c r="F648" s="16" t="s">
        <v>1364</v>
      </c>
      <c r="G648" s="21">
        <v>1</v>
      </c>
      <c r="H648" s="19" t="s">
        <v>867</v>
      </c>
      <c r="I648" s="17">
        <v>316</v>
      </c>
      <c r="J648" s="20">
        <v>1095168</v>
      </c>
      <c r="K648" s="28" t="s">
        <v>733</v>
      </c>
      <c r="L648" s="51">
        <v>4377</v>
      </c>
      <c r="M648"/>
      <c r="N648"/>
      <c r="O648"/>
      <c r="P648"/>
      <c r="Q648"/>
      <c r="R648"/>
      <c r="S648"/>
      <c r="T648"/>
      <c r="U648"/>
      <c r="V648"/>
      <c r="W648"/>
      <c r="X648"/>
      <c r="Y648"/>
      <c r="Z648"/>
      <c r="AA648"/>
      <c r="AB648"/>
      <c r="AC648"/>
      <c r="AD648"/>
      <c r="AE648"/>
      <c r="AF648"/>
      <c r="AG648"/>
      <c r="AH648"/>
      <c r="AI648"/>
      <c r="AJ648"/>
      <c r="AK648"/>
      <c r="AL648"/>
      <c r="AM648"/>
      <c r="AN648"/>
      <c r="AO648"/>
      <c r="AP648"/>
      <c r="AQ648"/>
      <c r="AR648"/>
      <c r="AS648"/>
      <c r="AT648"/>
      <c r="AU648"/>
      <c r="AV648"/>
      <c r="AW648"/>
      <c r="AX648"/>
      <c r="AY648"/>
      <c r="AZ648"/>
      <c r="BA648"/>
      <c r="BB648"/>
      <c r="BC648"/>
      <c r="BD648"/>
      <c r="BE648"/>
      <c r="BF648"/>
      <c r="BG648"/>
      <c r="BH648"/>
      <c r="BI648"/>
      <c r="BJ648"/>
      <c r="BK648"/>
      <c r="BL648"/>
      <c r="BM648"/>
      <c r="BN648"/>
      <c r="BO648"/>
      <c r="BP648"/>
      <c r="BQ648"/>
      <c r="BR648"/>
      <c r="BS648"/>
      <c r="BT648"/>
      <c r="BU648"/>
      <c r="BV648"/>
      <c r="BW648"/>
      <c r="BX648"/>
      <c r="BY648"/>
      <c r="BZ648"/>
      <c r="CA648"/>
      <c r="CB648"/>
      <c r="CC648"/>
      <c r="CD648"/>
      <c r="CE648"/>
      <c r="CF648"/>
      <c r="CG648"/>
      <c r="CH648"/>
      <c r="CI648"/>
      <c r="CJ648"/>
      <c r="CK648"/>
      <c r="CL648"/>
      <c r="CM648"/>
      <c r="CN648"/>
      <c r="CO648"/>
      <c r="CP648"/>
      <c r="CQ648"/>
      <c r="CR648"/>
      <c r="CS648"/>
      <c r="CT648"/>
      <c r="CU648"/>
      <c r="CV648"/>
      <c r="CW648"/>
      <c r="CX648"/>
      <c r="CY648"/>
      <c r="CZ648"/>
      <c r="DA648"/>
      <c r="DB648"/>
      <c r="DC648"/>
      <c r="DD648"/>
      <c r="DE648"/>
      <c r="DF648"/>
      <c r="DG648"/>
      <c r="DH648"/>
      <c r="DI648"/>
      <c r="DJ648"/>
      <c r="DK648"/>
      <c r="DL648"/>
      <c r="DM648"/>
      <c r="DN648"/>
      <c r="DO648"/>
      <c r="DP648"/>
      <c r="DQ648"/>
      <c r="DR648"/>
      <c r="DS648"/>
      <c r="DT648"/>
      <c r="DU648"/>
      <c r="DV648"/>
      <c r="DW648"/>
      <c r="DX648"/>
      <c r="DY648"/>
      <c r="DZ648"/>
      <c r="EA648"/>
      <c r="EB648"/>
      <c r="EC648"/>
      <c r="ED648"/>
      <c r="EE648"/>
      <c r="EF648"/>
      <c r="EG648"/>
      <c r="EH648"/>
      <c r="EI648"/>
      <c r="EJ648"/>
      <c r="EK648"/>
      <c r="EL648"/>
      <c r="EM648"/>
      <c r="EN648"/>
      <c r="EO648"/>
      <c r="EP648"/>
      <c r="EQ648"/>
      <c r="ER648"/>
      <c r="ES648"/>
      <c r="ET648"/>
      <c r="EU648"/>
      <c r="EV648"/>
      <c r="EW648"/>
      <c r="EX648"/>
      <c r="EY648"/>
      <c r="EZ648"/>
      <c r="FA648"/>
      <c r="FB648"/>
      <c r="FC648"/>
      <c r="FD648"/>
      <c r="FE648"/>
      <c r="FF648"/>
      <c r="FG648"/>
      <c r="FH648"/>
      <c r="FI648"/>
      <c r="FJ648"/>
      <c r="FK648"/>
      <c r="FL648"/>
      <c r="FM648"/>
      <c r="FN648"/>
      <c r="FO648"/>
      <c r="FP648"/>
      <c r="FQ648"/>
      <c r="FR648"/>
      <c r="FS648"/>
      <c r="FT648"/>
      <c r="FU648"/>
      <c r="FV648"/>
      <c r="FW648"/>
      <c r="FX648"/>
      <c r="FY648"/>
      <c r="FZ648"/>
      <c r="GA648"/>
      <c r="GB648"/>
      <c r="GC648"/>
      <c r="GD648"/>
      <c r="GE648"/>
      <c r="GF648"/>
      <c r="GG648"/>
      <c r="GH648"/>
      <c r="GI648"/>
      <c r="GJ648"/>
      <c r="GK648"/>
      <c r="GL648"/>
      <c r="GM648"/>
      <c r="GN648"/>
      <c r="GO648"/>
      <c r="GP648"/>
      <c r="GQ648"/>
      <c r="GR648"/>
      <c r="GS648"/>
      <c r="GT648"/>
      <c r="GU648"/>
      <c r="GV648"/>
      <c r="GW648"/>
      <c r="GX648"/>
      <c r="GY648"/>
      <c r="GZ648"/>
      <c r="HA648"/>
      <c r="HB648"/>
      <c r="HC648"/>
      <c r="HD648"/>
      <c r="HE648"/>
      <c r="HF648"/>
      <c r="HG648"/>
    </row>
    <row r="649" spans="1:215" s="7" customFormat="1" ht="15.75" customHeight="1">
      <c r="A649" s="50" t="s">
        <v>1442</v>
      </c>
      <c r="B649" s="14">
        <v>8435134850719</v>
      </c>
      <c r="C649" s="19" t="s">
        <v>1443</v>
      </c>
      <c r="D649" s="16" t="s">
        <v>1365</v>
      </c>
      <c r="E649" s="16" t="s">
        <v>1365</v>
      </c>
      <c r="F649" s="17" t="s">
        <v>1364</v>
      </c>
      <c r="G649" s="20">
        <v>1</v>
      </c>
      <c r="H649" s="19" t="s">
        <v>1065</v>
      </c>
      <c r="I649" s="17">
        <v>130</v>
      </c>
      <c r="J649" s="20">
        <f>1020*476*728</f>
        <v>353458560</v>
      </c>
      <c r="K649" s="21" t="s">
        <v>1444</v>
      </c>
      <c r="L649" s="51">
        <v>3084</v>
      </c>
      <c r="M649"/>
      <c r="N649"/>
      <c r="O649"/>
      <c r="P649"/>
      <c r="Q649"/>
      <c r="R649"/>
      <c r="S649"/>
      <c r="T649"/>
      <c r="U649"/>
      <c r="V649"/>
      <c r="W649"/>
      <c r="X649"/>
      <c r="Y649"/>
      <c r="Z649"/>
      <c r="AA649"/>
      <c r="AB649"/>
      <c r="AC649"/>
      <c r="AD649"/>
      <c r="AE649"/>
      <c r="AF649"/>
      <c r="AG649"/>
      <c r="AH649"/>
      <c r="AI649"/>
      <c r="AJ649"/>
      <c r="AK649"/>
      <c r="AL649"/>
      <c r="AM649"/>
      <c r="AN649"/>
      <c r="AO649"/>
      <c r="AP649"/>
      <c r="AQ649"/>
      <c r="AR649"/>
      <c r="AS649"/>
      <c r="AT649"/>
      <c r="AU649"/>
      <c r="AV649"/>
      <c r="AW649"/>
      <c r="AX649"/>
      <c r="AY649"/>
      <c r="AZ649"/>
      <c r="BA649"/>
      <c r="BB649"/>
      <c r="BC649"/>
      <c r="BD649"/>
      <c r="BE649"/>
      <c r="BF649"/>
      <c r="BG649"/>
      <c r="BH649"/>
      <c r="BI649"/>
      <c r="BJ649"/>
      <c r="BK649"/>
      <c r="BL649"/>
      <c r="BM649"/>
      <c r="BN649"/>
      <c r="BO649"/>
      <c r="BP649"/>
      <c r="BQ649"/>
      <c r="BR649"/>
      <c r="BS649"/>
      <c r="BT649"/>
      <c r="BU649"/>
      <c r="BV649"/>
      <c r="BW649"/>
      <c r="BX649"/>
      <c r="BY649"/>
      <c r="BZ649"/>
      <c r="CA649"/>
      <c r="CB649"/>
      <c r="CC649"/>
      <c r="CD649"/>
      <c r="CE649"/>
      <c r="CF649"/>
      <c r="CG649"/>
      <c r="CH649"/>
      <c r="CI649"/>
      <c r="CJ649"/>
      <c r="CK649"/>
      <c r="CL649"/>
      <c r="CM649"/>
      <c r="CN649"/>
      <c r="CO649"/>
      <c r="CP649"/>
      <c r="CQ649"/>
      <c r="CR649"/>
      <c r="CS649"/>
      <c r="CT649"/>
      <c r="CU649"/>
      <c r="CV649"/>
      <c r="CW649"/>
      <c r="CX649"/>
      <c r="CY649"/>
      <c r="CZ649"/>
      <c r="DA649"/>
      <c r="DB649"/>
      <c r="DC649"/>
      <c r="DD649"/>
      <c r="DE649"/>
      <c r="DF649"/>
      <c r="DG649"/>
      <c r="DH649"/>
      <c r="DI649"/>
      <c r="DJ649"/>
      <c r="DK649"/>
      <c r="DL649"/>
      <c r="DM649"/>
      <c r="DN649"/>
      <c r="DO649"/>
      <c r="DP649"/>
      <c r="DQ649"/>
      <c r="DR649"/>
      <c r="DS649"/>
      <c r="DT649"/>
      <c r="DU649"/>
      <c r="DV649"/>
      <c r="DW649"/>
      <c r="DX649"/>
      <c r="DY649"/>
      <c r="DZ649"/>
      <c r="EA649"/>
      <c r="EB649"/>
      <c r="EC649"/>
      <c r="ED649"/>
      <c r="EE649"/>
      <c r="EF649"/>
      <c r="EG649"/>
      <c r="EH649"/>
      <c r="EI649"/>
      <c r="EJ649"/>
      <c r="EK649"/>
      <c r="EL649"/>
      <c r="EM649"/>
      <c r="EN649"/>
      <c r="EO649"/>
      <c r="EP649"/>
      <c r="EQ649"/>
      <c r="ER649"/>
      <c r="ES649"/>
      <c r="ET649"/>
      <c r="EU649"/>
      <c r="EV649"/>
      <c r="EW649"/>
      <c r="EX649"/>
      <c r="EY649"/>
      <c r="EZ649"/>
      <c r="FA649"/>
      <c r="FB649"/>
      <c r="FC649"/>
      <c r="FD649"/>
      <c r="FE649"/>
      <c r="FF649"/>
      <c r="FG649"/>
      <c r="FH649"/>
      <c r="FI649"/>
      <c r="FJ649"/>
      <c r="FK649"/>
      <c r="FL649"/>
      <c r="FM649"/>
      <c r="FN649"/>
      <c r="FO649"/>
      <c r="FP649"/>
      <c r="FQ649"/>
      <c r="FR649"/>
      <c r="FS649"/>
      <c r="FT649"/>
      <c r="FU649"/>
      <c r="FV649"/>
      <c r="FW649"/>
      <c r="FX649"/>
      <c r="FY649"/>
      <c r="FZ649"/>
      <c r="GA649"/>
      <c r="GB649"/>
      <c r="GC649"/>
      <c r="GD649"/>
      <c r="GE649"/>
      <c r="GF649"/>
      <c r="GG649"/>
      <c r="GH649"/>
      <c r="GI649"/>
      <c r="GJ649"/>
      <c r="GK649"/>
      <c r="GL649"/>
      <c r="GM649"/>
      <c r="GN649"/>
      <c r="GO649"/>
      <c r="GP649"/>
      <c r="GQ649"/>
      <c r="GR649"/>
      <c r="GS649"/>
      <c r="GT649"/>
      <c r="GU649"/>
      <c r="GV649"/>
      <c r="GW649"/>
      <c r="GX649"/>
      <c r="GY649"/>
      <c r="GZ649"/>
      <c r="HA649"/>
      <c r="HB649"/>
      <c r="HC649"/>
      <c r="HD649"/>
      <c r="HE649"/>
      <c r="HF649"/>
      <c r="HG649"/>
    </row>
    <row r="650" spans="1:215" s="7" customFormat="1" ht="15.75" customHeight="1">
      <c r="A650" s="50" t="s">
        <v>1445</v>
      </c>
      <c r="B650" s="14">
        <v>8435134851228</v>
      </c>
      <c r="C650" s="19" t="s">
        <v>1446</v>
      </c>
      <c r="D650" s="16" t="s">
        <v>1365</v>
      </c>
      <c r="E650" s="16" t="s">
        <v>1364</v>
      </c>
      <c r="F650" s="17" t="s">
        <v>1364</v>
      </c>
      <c r="G650" s="20">
        <v>1</v>
      </c>
      <c r="H650" s="19" t="s">
        <v>1065</v>
      </c>
      <c r="I650" s="17"/>
      <c r="J650" s="20"/>
      <c r="K650" s="21"/>
      <c r="L650" s="51">
        <v>2716</v>
      </c>
      <c r="M650"/>
      <c r="N650"/>
      <c r="O650"/>
      <c r="P650"/>
      <c r="Q650"/>
      <c r="R650"/>
      <c r="S650"/>
      <c r="T650"/>
      <c r="U650"/>
      <c r="V650"/>
      <c r="W650"/>
      <c r="X650"/>
      <c r="Y650"/>
      <c r="Z650"/>
      <c r="AA650"/>
      <c r="AB650"/>
      <c r="AC650"/>
      <c r="AD650"/>
      <c r="AE650"/>
      <c r="AF650"/>
      <c r="AG650"/>
      <c r="AH650"/>
      <c r="AI650"/>
      <c r="AJ650"/>
      <c r="AK650"/>
      <c r="AL650"/>
      <c r="AM650"/>
      <c r="AN650"/>
      <c r="AO650"/>
      <c r="AP650"/>
      <c r="AQ650"/>
      <c r="AR650"/>
      <c r="AS650"/>
      <c r="AT650"/>
      <c r="AU650"/>
      <c r="AV650"/>
      <c r="AW650"/>
      <c r="AX650"/>
      <c r="AY650"/>
      <c r="AZ650"/>
      <c r="BA650"/>
      <c r="BB650"/>
      <c r="BC650"/>
      <c r="BD650"/>
      <c r="BE650"/>
      <c r="BF650"/>
      <c r="BG650"/>
      <c r="BH650"/>
      <c r="BI650"/>
      <c r="BJ650"/>
      <c r="BK650"/>
      <c r="BL650"/>
      <c r="BM650"/>
      <c r="BN650"/>
      <c r="BO650"/>
      <c r="BP650"/>
      <c r="BQ650"/>
      <c r="BR650"/>
      <c r="BS650"/>
      <c r="BT650"/>
      <c r="BU650"/>
      <c r="BV650"/>
      <c r="BW650"/>
      <c r="BX650"/>
      <c r="BY650"/>
      <c r="BZ650"/>
      <c r="CA650"/>
      <c r="CB650"/>
      <c r="CC650"/>
      <c r="CD650"/>
      <c r="CE650"/>
      <c r="CF650"/>
      <c r="CG650"/>
      <c r="CH650"/>
      <c r="CI650"/>
      <c r="CJ650"/>
      <c r="CK650"/>
      <c r="CL650"/>
      <c r="CM650"/>
      <c r="CN650"/>
      <c r="CO650"/>
      <c r="CP650"/>
      <c r="CQ650"/>
      <c r="CR650"/>
      <c r="CS650"/>
      <c r="CT650"/>
      <c r="CU650"/>
      <c r="CV650"/>
      <c r="CW650"/>
      <c r="CX650"/>
      <c r="CY650"/>
      <c r="CZ650"/>
      <c r="DA650"/>
      <c r="DB650"/>
      <c r="DC650"/>
      <c r="DD650"/>
      <c r="DE650"/>
      <c r="DF650"/>
      <c r="DG650"/>
      <c r="DH650"/>
      <c r="DI650"/>
      <c r="DJ650"/>
      <c r="DK650"/>
      <c r="DL650"/>
      <c r="DM650"/>
      <c r="DN650"/>
      <c r="DO650"/>
      <c r="DP650"/>
      <c r="DQ650"/>
      <c r="DR650"/>
      <c r="DS650"/>
      <c r="DT650"/>
      <c r="DU650"/>
      <c r="DV650"/>
      <c r="DW650"/>
      <c r="DX650"/>
      <c r="DY650"/>
      <c r="DZ650"/>
      <c r="EA650"/>
      <c r="EB650"/>
      <c r="EC650"/>
      <c r="ED650"/>
      <c r="EE650"/>
      <c r="EF650"/>
      <c r="EG650"/>
      <c r="EH650"/>
      <c r="EI650"/>
      <c r="EJ650"/>
      <c r="EK650"/>
      <c r="EL650"/>
      <c r="EM650"/>
      <c r="EN650"/>
      <c r="EO650"/>
      <c r="EP650"/>
      <c r="EQ650"/>
      <c r="ER650"/>
      <c r="ES650"/>
      <c r="ET650"/>
      <c r="EU650"/>
      <c r="EV650"/>
      <c r="EW650"/>
      <c r="EX650"/>
      <c r="EY650"/>
      <c r="EZ650"/>
      <c r="FA650"/>
      <c r="FB650"/>
      <c r="FC650"/>
      <c r="FD650"/>
      <c r="FE650"/>
      <c r="FF650"/>
      <c r="FG650"/>
      <c r="FH650"/>
      <c r="FI650"/>
      <c r="FJ650"/>
      <c r="FK650"/>
      <c r="FL650"/>
      <c r="FM650"/>
      <c r="FN650"/>
      <c r="FO650"/>
      <c r="FP650"/>
      <c r="FQ650"/>
      <c r="FR650"/>
      <c r="FS650"/>
      <c r="FT650"/>
      <c r="FU650"/>
      <c r="FV650"/>
      <c r="FW650"/>
      <c r="FX650"/>
      <c r="FY650"/>
      <c r="FZ650"/>
      <c r="GA650"/>
      <c r="GB650"/>
      <c r="GC650"/>
      <c r="GD650"/>
      <c r="GE650"/>
      <c r="GF650"/>
      <c r="GG650"/>
      <c r="GH650"/>
      <c r="GI650"/>
      <c r="GJ650"/>
      <c r="GK650"/>
      <c r="GL650"/>
      <c r="GM650"/>
      <c r="GN650"/>
      <c r="GO650"/>
      <c r="GP650"/>
      <c r="GQ650"/>
      <c r="GR650"/>
      <c r="GS650"/>
      <c r="GT650"/>
      <c r="GU650"/>
      <c r="GV650"/>
      <c r="GW650"/>
      <c r="GX650"/>
      <c r="GY650"/>
      <c r="GZ650"/>
      <c r="HA650"/>
      <c r="HB650"/>
      <c r="HC650"/>
      <c r="HD650"/>
      <c r="HE650"/>
      <c r="HF650"/>
      <c r="HG650"/>
    </row>
    <row r="651" spans="1:215" s="7" customFormat="1" ht="15.75" customHeight="1">
      <c r="A651" s="50" t="s">
        <v>1447</v>
      </c>
      <c r="B651" s="14">
        <v>8435134851136</v>
      </c>
      <c r="C651" s="19" t="s">
        <v>1448</v>
      </c>
      <c r="D651" s="16" t="s">
        <v>1365</v>
      </c>
      <c r="E651" s="16" t="s">
        <v>1364</v>
      </c>
      <c r="F651" s="17" t="s">
        <v>1364</v>
      </c>
      <c r="G651" s="20">
        <v>1</v>
      </c>
      <c r="H651" s="19" t="s">
        <v>1065</v>
      </c>
      <c r="I651" s="17"/>
      <c r="J651" s="20"/>
      <c r="K651" s="21"/>
      <c r="L651" s="51">
        <v>2774</v>
      </c>
      <c r="M651"/>
      <c r="N651"/>
      <c r="O651"/>
      <c r="P651"/>
      <c r="Q651"/>
      <c r="R651"/>
      <c r="S651"/>
      <c r="T651"/>
      <c r="U651"/>
      <c r="V651"/>
      <c r="W651"/>
      <c r="X651"/>
      <c r="Y651"/>
      <c r="Z651"/>
      <c r="AA651"/>
      <c r="AB651"/>
      <c r="AC651"/>
      <c r="AD651"/>
      <c r="AE651"/>
      <c r="AF651"/>
      <c r="AG651"/>
      <c r="AH651"/>
      <c r="AI651"/>
      <c r="AJ651"/>
      <c r="AK651"/>
      <c r="AL651"/>
      <c r="AM651"/>
      <c r="AN651"/>
      <c r="AO651"/>
      <c r="AP651"/>
      <c r="AQ651"/>
      <c r="AR651"/>
      <c r="AS651"/>
      <c r="AT651"/>
      <c r="AU651"/>
      <c r="AV651"/>
      <c r="AW651"/>
      <c r="AX651"/>
      <c r="AY651"/>
      <c r="AZ651"/>
      <c r="BA651"/>
      <c r="BB651"/>
      <c r="BC651"/>
      <c r="BD651"/>
      <c r="BE651"/>
      <c r="BF651"/>
      <c r="BG651"/>
      <c r="BH651"/>
      <c r="BI651"/>
      <c r="BJ651"/>
      <c r="BK651"/>
      <c r="BL651"/>
      <c r="BM651"/>
      <c r="BN651"/>
      <c r="BO651"/>
      <c r="BP651"/>
      <c r="BQ651"/>
      <c r="BR651"/>
      <c r="BS651"/>
      <c r="BT651"/>
      <c r="BU651"/>
      <c r="BV651"/>
      <c r="BW651"/>
      <c r="BX651"/>
      <c r="BY651"/>
      <c r="BZ651"/>
      <c r="CA651"/>
      <c r="CB651"/>
      <c r="CC651"/>
      <c r="CD651"/>
      <c r="CE651"/>
      <c r="CF651"/>
      <c r="CG651"/>
      <c r="CH651"/>
      <c r="CI651"/>
      <c r="CJ651"/>
      <c r="CK651"/>
      <c r="CL651"/>
      <c r="CM651"/>
      <c r="CN651"/>
      <c r="CO651"/>
      <c r="CP651"/>
      <c r="CQ651"/>
      <c r="CR651"/>
      <c r="CS651"/>
      <c r="CT651"/>
      <c r="CU651"/>
      <c r="CV651"/>
      <c r="CW651"/>
      <c r="CX651"/>
      <c r="CY651"/>
      <c r="CZ651"/>
      <c r="DA651"/>
      <c r="DB651"/>
      <c r="DC651"/>
      <c r="DD651"/>
      <c r="DE651"/>
      <c r="DF651"/>
      <c r="DG651"/>
      <c r="DH651"/>
      <c r="DI651"/>
      <c r="DJ651"/>
      <c r="DK651"/>
      <c r="DL651"/>
      <c r="DM651"/>
      <c r="DN651"/>
      <c r="DO651"/>
      <c r="DP651"/>
      <c r="DQ651"/>
      <c r="DR651"/>
      <c r="DS651"/>
      <c r="DT651"/>
      <c r="DU651"/>
      <c r="DV651"/>
      <c r="DW651"/>
      <c r="DX651"/>
      <c r="DY651"/>
      <c r="DZ651"/>
      <c r="EA651"/>
      <c r="EB651"/>
      <c r="EC651"/>
      <c r="ED651"/>
      <c r="EE651"/>
      <c r="EF651"/>
      <c r="EG651"/>
      <c r="EH651"/>
      <c r="EI651"/>
      <c r="EJ651"/>
      <c r="EK651"/>
      <c r="EL651"/>
      <c r="EM651"/>
      <c r="EN651"/>
      <c r="EO651"/>
      <c r="EP651"/>
      <c r="EQ651"/>
      <c r="ER651"/>
      <c r="ES651"/>
      <c r="ET651"/>
      <c r="EU651"/>
      <c r="EV651"/>
      <c r="EW651"/>
      <c r="EX651"/>
      <c r="EY651"/>
      <c r="EZ651"/>
      <c r="FA651"/>
      <c r="FB651"/>
      <c r="FC651"/>
      <c r="FD651"/>
      <c r="FE651"/>
      <c r="FF651"/>
      <c r="FG651"/>
      <c r="FH651"/>
      <c r="FI651"/>
      <c r="FJ651"/>
      <c r="FK651"/>
      <c r="FL651"/>
      <c r="FM651"/>
      <c r="FN651"/>
      <c r="FO651"/>
      <c r="FP651"/>
      <c r="FQ651"/>
      <c r="FR651"/>
      <c r="FS651"/>
      <c r="FT651"/>
      <c r="FU651"/>
      <c r="FV651"/>
      <c r="FW651"/>
      <c r="FX651"/>
      <c r="FY651"/>
      <c r="FZ651"/>
      <c r="GA651"/>
      <c r="GB651"/>
      <c r="GC651"/>
      <c r="GD651"/>
      <c r="GE651"/>
      <c r="GF651"/>
      <c r="GG651"/>
      <c r="GH651"/>
      <c r="GI651"/>
      <c r="GJ651"/>
      <c r="GK651"/>
      <c r="GL651"/>
      <c r="GM651"/>
      <c r="GN651"/>
      <c r="GO651"/>
      <c r="GP651"/>
      <c r="GQ651"/>
      <c r="GR651"/>
      <c r="GS651"/>
      <c r="GT651"/>
      <c r="GU651"/>
      <c r="GV651"/>
      <c r="GW651"/>
      <c r="GX651"/>
      <c r="GY651"/>
      <c r="GZ651"/>
      <c r="HA651"/>
      <c r="HB651"/>
      <c r="HC651"/>
      <c r="HD651"/>
      <c r="HE651"/>
      <c r="HF651"/>
      <c r="HG651"/>
    </row>
    <row r="652" spans="1:215" s="7" customFormat="1" ht="15.75" customHeight="1">
      <c r="A652" s="27" t="s">
        <v>1208</v>
      </c>
      <c r="B652" s="14">
        <v>8435134806839</v>
      </c>
      <c r="C652" s="19" t="s">
        <v>1209</v>
      </c>
      <c r="D652" s="16" t="s">
        <v>1364</v>
      </c>
      <c r="E652" s="16" t="s">
        <v>1364</v>
      </c>
      <c r="F652" s="16" t="s">
        <v>1364</v>
      </c>
      <c r="G652" s="21">
        <v>1</v>
      </c>
      <c r="H652" s="19" t="s">
        <v>172</v>
      </c>
      <c r="I652" s="17">
        <v>0.15</v>
      </c>
      <c r="J652" s="20">
        <v>283.5</v>
      </c>
      <c r="K652" s="28" t="s">
        <v>173</v>
      </c>
      <c r="L652" s="51">
        <v>70</v>
      </c>
      <c r="M652"/>
      <c r="N652"/>
      <c r="O652"/>
      <c r="P652"/>
      <c r="Q652"/>
      <c r="R652"/>
      <c r="S652"/>
      <c r="T652"/>
      <c r="U652"/>
      <c r="V652"/>
      <c r="W652"/>
      <c r="X652"/>
      <c r="Y652"/>
      <c r="Z652"/>
      <c r="AA652"/>
      <c r="AB652"/>
      <c r="AC652"/>
      <c r="AD652"/>
      <c r="AE652"/>
      <c r="AF652"/>
      <c r="AG652"/>
      <c r="AH652"/>
      <c r="AI652"/>
      <c r="AJ652"/>
      <c r="AK652"/>
      <c r="AL652"/>
      <c r="AM652"/>
      <c r="AN652"/>
      <c r="AO652"/>
      <c r="AP652"/>
      <c r="AQ652"/>
      <c r="AR652"/>
      <c r="AS652"/>
      <c r="AT652"/>
      <c r="AU652"/>
      <c r="AV652"/>
      <c r="AW652"/>
      <c r="AX652"/>
      <c r="AY652"/>
      <c r="AZ652"/>
      <c r="BA652"/>
      <c r="BB652"/>
      <c r="BC652"/>
      <c r="BD652"/>
      <c r="BE652"/>
      <c r="BF652"/>
      <c r="BG652"/>
      <c r="BH652"/>
      <c r="BI652"/>
      <c r="BJ652"/>
      <c r="BK652"/>
      <c r="BL652"/>
      <c r="BM652"/>
      <c r="BN652"/>
      <c r="BO652"/>
      <c r="BP652"/>
      <c r="BQ652"/>
      <c r="BR652"/>
      <c r="BS652"/>
      <c r="BT652"/>
      <c r="BU652"/>
      <c r="BV652"/>
      <c r="BW652"/>
      <c r="BX652"/>
      <c r="BY652"/>
      <c r="BZ652"/>
      <c r="CA652"/>
      <c r="CB652"/>
      <c r="CC652"/>
      <c r="CD652"/>
      <c r="CE652"/>
      <c r="CF652"/>
      <c r="CG652"/>
      <c r="CH652"/>
      <c r="CI652"/>
      <c r="CJ652"/>
      <c r="CK652"/>
      <c r="CL652"/>
      <c r="CM652"/>
      <c r="CN652"/>
      <c r="CO652"/>
      <c r="CP652"/>
      <c r="CQ652"/>
      <c r="CR652"/>
      <c r="CS652"/>
      <c r="CT652"/>
      <c r="CU652"/>
      <c r="CV652"/>
      <c r="CW652"/>
      <c r="CX652"/>
      <c r="CY652"/>
      <c r="CZ652"/>
      <c r="DA652"/>
      <c r="DB652"/>
      <c r="DC652"/>
      <c r="DD652"/>
      <c r="DE652"/>
      <c r="DF652"/>
      <c r="DG652"/>
      <c r="DH652"/>
      <c r="DI652"/>
      <c r="DJ652"/>
      <c r="DK652"/>
      <c r="DL652"/>
      <c r="DM652"/>
      <c r="DN652"/>
      <c r="DO652"/>
      <c r="DP652"/>
      <c r="DQ652"/>
      <c r="DR652"/>
      <c r="DS652"/>
      <c r="DT652"/>
      <c r="DU652"/>
      <c r="DV652"/>
      <c r="DW652"/>
      <c r="DX652"/>
      <c r="DY652"/>
      <c r="DZ652"/>
      <c r="EA652"/>
      <c r="EB652"/>
      <c r="EC652"/>
      <c r="ED652"/>
      <c r="EE652"/>
      <c r="EF652"/>
      <c r="EG652"/>
      <c r="EH652"/>
      <c r="EI652"/>
      <c r="EJ652"/>
      <c r="EK652"/>
      <c r="EL652"/>
      <c r="EM652"/>
      <c r="EN652"/>
      <c r="EO652"/>
      <c r="EP652"/>
      <c r="EQ652"/>
      <c r="ER652"/>
      <c r="ES652"/>
      <c r="ET652"/>
      <c r="EU652"/>
      <c r="EV652"/>
      <c r="EW652"/>
      <c r="EX652"/>
      <c r="EY652"/>
      <c r="EZ652"/>
      <c r="FA652"/>
      <c r="FB652"/>
      <c r="FC652"/>
      <c r="FD652"/>
      <c r="FE652"/>
      <c r="FF652"/>
      <c r="FG652"/>
      <c r="FH652"/>
      <c r="FI652"/>
      <c r="FJ652"/>
      <c r="FK652"/>
      <c r="FL652"/>
      <c r="FM652"/>
      <c r="FN652"/>
      <c r="FO652"/>
      <c r="FP652"/>
      <c r="FQ652"/>
      <c r="FR652"/>
      <c r="FS652"/>
      <c r="FT652"/>
      <c r="FU652"/>
      <c r="FV652"/>
      <c r="FW652"/>
      <c r="FX652"/>
      <c r="FY652"/>
      <c r="FZ652"/>
      <c r="GA652"/>
      <c r="GB652"/>
      <c r="GC652"/>
      <c r="GD652"/>
      <c r="GE652"/>
      <c r="GF652"/>
      <c r="GG652"/>
      <c r="GH652"/>
      <c r="GI652"/>
      <c r="GJ652"/>
      <c r="GK652"/>
      <c r="GL652"/>
      <c r="GM652"/>
      <c r="GN652"/>
      <c r="GO652"/>
      <c r="GP652"/>
      <c r="GQ652"/>
      <c r="GR652"/>
      <c r="GS652"/>
      <c r="GT652"/>
      <c r="GU652"/>
      <c r="GV652"/>
      <c r="GW652"/>
      <c r="GX652"/>
      <c r="GY652"/>
      <c r="GZ652"/>
      <c r="HA652"/>
      <c r="HB652"/>
      <c r="HC652"/>
      <c r="HD652"/>
      <c r="HE652"/>
      <c r="HF652"/>
      <c r="HG652"/>
    </row>
    <row r="653" spans="1:215" s="7" customFormat="1" ht="15.75" customHeight="1">
      <c r="A653" s="27" t="s">
        <v>1210</v>
      </c>
      <c r="B653" s="14">
        <v>8435134808048</v>
      </c>
      <c r="C653" s="19" t="s">
        <v>1211</v>
      </c>
      <c r="D653" s="16" t="s">
        <v>1364</v>
      </c>
      <c r="E653" s="16" t="s">
        <v>1364</v>
      </c>
      <c r="F653" s="16" t="s">
        <v>1364</v>
      </c>
      <c r="G653" s="21">
        <v>1</v>
      </c>
      <c r="H653" s="19" t="s">
        <v>503</v>
      </c>
      <c r="I653" s="17">
        <v>17</v>
      </c>
      <c r="J653" s="20">
        <v>61912</v>
      </c>
      <c r="K653" s="28" t="s">
        <v>1212</v>
      </c>
      <c r="L653" s="51">
        <v>697</v>
      </c>
      <c r="M653"/>
      <c r="N653"/>
      <c r="O653"/>
      <c r="P653"/>
      <c r="Q653"/>
      <c r="R653"/>
      <c r="S653"/>
      <c r="T653"/>
      <c r="U653"/>
      <c r="V653"/>
      <c r="W653"/>
      <c r="X653"/>
      <c r="Y653"/>
      <c r="Z653"/>
      <c r="AA653"/>
      <c r="AB653"/>
      <c r="AC653"/>
      <c r="AD653"/>
      <c r="AE653"/>
      <c r="AF653"/>
      <c r="AG653"/>
      <c r="AH653"/>
      <c r="AI653"/>
      <c r="AJ653"/>
      <c r="AK653"/>
      <c r="AL653"/>
      <c r="AM653"/>
      <c r="AN653"/>
      <c r="AO653"/>
      <c r="AP653"/>
      <c r="AQ653"/>
      <c r="AR653"/>
      <c r="AS653"/>
      <c r="AT653"/>
      <c r="AU653"/>
      <c r="AV653"/>
      <c r="AW653"/>
      <c r="AX653"/>
      <c r="AY653"/>
      <c r="AZ653"/>
      <c r="BA653"/>
      <c r="BB653"/>
      <c r="BC653"/>
      <c r="BD653"/>
      <c r="BE653"/>
      <c r="BF653"/>
      <c r="BG653"/>
      <c r="BH653"/>
      <c r="BI653"/>
      <c r="BJ653"/>
      <c r="BK653"/>
      <c r="BL653"/>
      <c r="BM653"/>
      <c r="BN653"/>
      <c r="BO653"/>
      <c r="BP653"/>
      <c r="BQ653"/>
      <c r="BR653"/>
      <c r="BS653"/>
      <c r="BT653"/>
      <c r="BU653"/>
      <c r="BV653"/>
      <c r="BW653"/>
      <c r="BX653"/>
      <c r="BY653"/>
      <c r="BZ653"/>
      <c r="CA653"/>
      <c r="CB653"/>
      <c r="CC653"/>
      <c r="CD653"/>
      <c r="CE653"/>
      <c r="CF653"/>
      <c r="CG653"/>
      <c r="CH653"/>
      <c r="CI653"/>
      <c r="CJ653"/>
      <c r="CK653"/>
      <c r="CL653"/>
      <c r="CM653"/>
      <c r="CN653"/>
      <c r="CO653"/>
      <c r="CP653"/>
      <c r="CQ653"/>
      <c r="CR653"/>
      <c r="CS653"/>
      <c r="CT653"/>
      <c r="CU653"/>
      <c r="CV653"/>
      <c r="CW653"/>
      <c r="CX653"/>
      <c r="CY653"/>
      <c r="CZ653"/>
      <c r="DA653"/>
      <c r="DB653"/>
      <c r="DC653"/>
      <c r="DD653"/>
      <c r="DE653"/>
      <c r="DF653"/>
      <c r="DG653"/>
      <c r="DH653"/>
      <c r="DI653"/>
      <c r="DJ653"/>
      <c r="DK653"/>
      <c r="DL653"/>
      <c r="DM653"/>
      <c r="DN653"/>
      <c r="DO653"/>
      <c r="DP653"/>
      <c r="DQ653"/>
      <c r="DR653"/>
      <c r="DS653"/>
      <c r="DT653"/>
      <c r="DU653"/>
      <c r="DV653"/>
      <c r="DW653"/>
      <c r="DX653"/>
      <c r="DY653"/>
      <c r="DZ653"/>
      <c r="EA653"/>
      <c r="EB653"/>
      <c r="EC653"/>
      <c r="ED653"/>
      <c r="EE653"/>
      <c r="EF653"/>
      <c r="EG653"/>
      <c r="EH653"/>
      <c r="EI653"/>
      <c r="EJ653"/>
      <c r="EK653"/>
      <c r="EL653"/>
      <c r="EM653"/>
      <c r="EN653"/>
      <c r="EO653"/>
      <c r="EP653"/>
      <c r="EQ653"/>
      <c r="ER653"/>
      <c r="ES653"/>
      <c r="ET653"/>
      <c r="EU653"/>
      <c r="EV653"/>
      <c r="EW653"/>
      <c r="EX653"/>
      <c r="EY653"/>
      <c r="EZ653"/>
      <c r="FA653"/>
      <c r="FB653"/>
      <c r="FC653"/>
      <c r="FD653"/>
      <c r="FE653"/>
      <c r="FF653"/>
      <c r="FG653"/>
      <c r="FH653"/>
      <c r="FI653"/>
      <c r="FJ653"/>
      <c r="FK653"/>
      <c r="FL653"/>
      <c r="FM653"/>
      <c r="FN653"/>
      <c r="FO653"/>
      <c r="FP653"/>
      <c r="FQ653"/>
      <c r="FR653"/>
      <c r="FS653"/>
      <c r="FT653"/>
      <c r="FU653"/>
      <c r="FV653"/>
      <c r="FW653"/>
      <c r="FX653"/>
      <c r="FY653"/>
      <c r="FZ653"/>
      <c r="GA653"/>
      <c r="GB653"/>
      <c r="GC653"/>
      <c r="GD653"/>
      <c r="GE653"/>
      <c r="GF653"/>
      <c r="GG653"/>
      <c r="GH653"/>
      <c r="GI653"/>
      <c r="GJ653"/>
      <c r="GK653"/>
      <c r="GL653"/>
      <c r="GM653"/>
      <c r="GN653"/>
      <c r="GO653"/>
      <c r="GP653"/>
      <c r="GQ653"/>
      <c r="GR653"/>
      <c r="GS653"/>
      <c r="GT653"/>
      <c r="GU653"/>
      <c r="GV653"/>
      <c r="GW653"/>
      <c r="GX653"/>
      <c r="GY653"/>
      <c r="GZ653"/>
      <c r="HA653"/>
      <c r="HB653"/>
      <c r="HC653"/>
      <c r="HD653"/>
      <c r="HE653"/>
      <c r="HF653"/>
      <c r="HG653"/>
    </row>
    <row r="654" spans="1:215" s="7" customFormat="1" ht="15.75" customHeight="1">
      <c r="A654" s="27" t="s">
        <v>1213</v>
      </c>
      <c r="B654" s="14">
        <v>8435134808055</v>
      </c>
      <c r="C654" s="19" t="s">
        <v>1214</v>
      </c>
      <c r="D654" s="16" t="s">
        <v>1364</v>
      </c>
      <c r="E654" s="16" t="s">
        <v>1364</v>
      </c>
      <c r="F654" s="16" t="s">
        <v>1364</v>
      </c>
      <c r="G654" s="21">
        <v>1</v>
      </c>
      <c r="H654" s="19" t="s">
        <v>503</v>
      </c>
      <c r="I654" s="17">
        <v>17</v>
      </c>
      <c r="J654" s="20">
        <v>61912</v>
      </c>
      <c r="K654" s="28" t="s">
        <v>1212</v>
      </c>
      <c r="L654" s="51">
        <v>723</v>
      </c>
      <c r="M654"/>
      <c r="N654"/>
      <c r="O654"/>
      <c r="P654"/>
      <c r="Q654"/>
      <c r="R654"/>
      <c r="S654"/>
      <c r="T654"/>
      <c r="U654"/>
      <c r="V654"/>
      <c r="W654"/>
      <c r="X654"/>
      <c r="Y654"/>
      <c r="Z654"/>
      <c r="AA654"/>
      <c r="AB654"/>
      <c r="AC654"/>
      <c r="AD654"/>
      <c r="AE654"/>
      <c r="AF654"/>
      <c r="AG654"/>
      <c r="AH654"/>
      <c r="AI654"/>
      <c r="AJ654"/>
      <c r="AK654"/>
      <c r="AL654"/>
      <c r="AM654"/>
      <c r="AN654"/>
      <c r="AO654"/>
      <c r="AP654"/>
      <c r="AQ654"/>
      <c r="AR654"/>
      <c r="AS654"/>
      <c r="AT654"/>
      <c r="AU654"/>
      <c r="AV654"/>
      <c r="AW654"/>
      <c r="AX654"/>
      <c r="AY654"/>
      <c r="AZ654"/>
      <c r="BA654"/>
      <c r="BB654"/>
      <c r="BC654"/>
      <c r="BD654"/>
      <c r="BE654"/>
      <c r="BF654"/>
      <c r="BG654"/>
      <c r="BH654"/>
      <c r="BI654"/>
      <c r="BJ654"/>
      <c r="BK654"/>
      <c r="BL654"/>
      <c r="BM654"/>
      <c r="BN654"/>
      <c r="BO654"/>
      <c r="BP654"/>
      <c r="BQ654"/>
      <c r="BR654"/>
      <c r="BS654"/>
      <c r="BT654"/>
      <c r="BU654"/>
      <c r="BV654"/>
      <c r="BW654"/>
      <c r="BX654"/>
      <c r="BY654"/>
      <c r="BZ654"/>
      <c r="CA654"/>
      <c r="CB654"/>
      <c r="CC654"/>
      <c r="CD654"/>
      <c r="CE654"/>
      <c r="CF654"/>
      <c r="CG654"/>
      <c r="CH654"/>
      <c r="CI654"/>
      <c r="CJ654"/>
      <c r="CK654"/>
      <c r="CL654"/>
      <c r="CM654"/>
      <c r="CN654"/>
      <c r="CO654"/>
      <c r="CP654"/>
      <c r="CQ654"/>
      <c r="CR654"/>
      <c r="CS654"/>
      <c r="CT654"/>
      <c r="CU654"/>
      <c r="CV654"/>
      <c r="CW654"/>
      <c r="CX654"/>
      <c r="CY654"/>
      <c r="CZ654"/>
      <c r="DA654"/>
      <c r="DB654"/>
      <c r="DC654"/>
      <c r="DD654"/>
      <c r="DE654"/>
      <c r="DF654"/>
      <c r="DG654"/>
      <c r="DH654"/>
      <c r="DI654"/>
      <c r="DJ654"/>
      <c r="DK654"/>
      <c r="DL654"/>
      <c r="DM654"/>
      <c r="DN654"/>
      <c r="DO654"/>
      <c r="DP654"/>
      <c r="DQ654"/>
      <c r="DR654"/>
      <c r="DS654"/>
      <c r="DT654"/>
      <c r="DU654"/>
      <c r="DV654"/>
      <c r="DW654"/>
      <c r="DX654"/>
      <c r="DY654"/>
      <c r="DZ654"/>
      <c r="EA654"/>
      <c r="EB654"/>
      <c r="EC654"/>
      <c r="ED654"/>
      <c r="EE654"/>
      <c r="EF654"/>
      <c r="EG654"/>
      <c r="EH654"/>
      <c r="EI654"/>
      <c r="EJ654"/>
      <c r="EK654"/>
      <c r="EL654"/>
      <c r="EM654"/>
      <c r="EN654"/>
      <c r="EO654"/>
      <c r="EP654"/>
      <c r="EQ654"/>
      <c r="ER654"/>
      <c r="ES654"/>
      <c r="ET654"/>
      <c r="EU654"/>
      <c r="EV654"/>
      <c r="EW654"/>
      <c r="EX654"/>
      <c r="EY654"/>
      <c r="EZ654"/>
      <c r="FA654"/>
      <c r="FB654"/>
      <c r="FC654"/>
      <c r="FD654"/>
      <c r="FE654"/>
      <c r="FF654"/>
      <c r="FG654"/>
      <c r="FH654"/>
      <c r="FI654"/>
      <c r="FJ654"/>
      <c r="FK654"/>
      <c r="FL654"/>
      <c r="FM654"/>
      <c r="FN654"/>
      <c r="FO654"/>
      <c r="FP654"/>
      <c r="FQ654"/>
      <c r="FR654"/>
      <c r="FS654"/>
      <c r="FT654"/>
      <c r="FU654"/>
      <c r="FV654"/>
      <c r="FW654"/>
      <c r="FX654"/>
      <c r="FY654"/>
      <c r="FZ654"/>
      <c r="GA654"/>
      <c r="GB654"/>
      <c r="GC654"/>
      <c r="GD654"/>
      <c r="GE654"/>
      <c r="GF654"/>
      <c r="GG654"/>
      <c r="GH654"/>
      <c r="GI654"/>
      <c r="GJ654"/>
      <c r="GK654"/>
      <c r="GL654"/>
      <c r="GM654"/>
      <c r="GN654"/>
      <c r="GO654"/>
      <c r="GP654"/>
      <c r="GQ654"/>
      <c r="GR654"/>
      <c r="GS654"/>
      <c r="GT654"/>
      <c r="GU654"/>
      <c r="GV654"/>
      <c r="GW654"/>
      <c r="GX654"/>
      <c r="GY654"/>
      <c r="GZ654"/>
      <c r="HA654"/>
      <c r="HB654"/>
      <c r="HC654"/>
      <c r="HD654"/>
      <c r="HE654"/>
      <c r="HF654"/>
      <c r="HG654"/>
    </row>
    <row r="655" spans="1:215" s="7" customFormat="1" ht="15.75" customHeight="1">
      <c r="A655" s="27" t="s">
        <v>1215</v>
      </c>
      <c r="B655" s="14">
        <v>8435134807935</v>
      </c>
      <c r="C655" s="19" t="s">
        <v>1216</v>
      </c>
      <c r="D655" s="16" t="s">
        <v>1364</v>
      </c>
      <c r="E655" s="16" t="s">
        <v>1364</v>
      </c>
      <c r="F655" s="16" t="s">
        <v>1364</v>
      </c>
      <c r="G655" s="21">
        <v>1</v>
      </c>
      <c r="H655" s="19" t="s">
        <v>503</v>
      </c>
      <c r="I655" s="17">
        <v>12</v>
      </c>
      <c r="J655" s="20">
        <v>38400</v>
      </c>
      <c r="K655" s="28" t="s">
        <v>1217</v>
      </c>
      <c r="L655" s="51">
        <v>536</v>
      </c>
      <c r="M655"/>
      <c r="N655"/>
      <c r="O655"/>
      <c r="P655"/>
      <c r="Q655"/>
      <c r="R655"/>
      <c r="S655"/>
      <c r="T655"/>
      <c r="U655"/>
      <c r="V655"/>
      <c r="W655"/>
      <c r="X655"/>
      <c r="Y655"/>
      <c r="Z655"/>
      <c r="AA655"/>
      <c r="AB655"/>
      <c r="AC655"/>
      <c r="AD655"/>
      <c r="AE655"/>
      <c r="AF655"/>
      <c r="AG655"/>
      <c r="AH655"/>
      <c r="AI655"/>
      <c r="AJ655"/>
      <c r="AK655"/>
      <c r="AL655"/>
      <c r="AM655"/>
      <c r="AN655"/>
      <c r="AO655"/>
      <c r="AP655"/>
      <c r="AQ655"/>
      <c r="AR655"/>
      <c r="AS655"/>
      <c r="AT655"/>
      <c r="AU655"/>
      <c r="AV655"/>
      <c r="AW655"/>
      <c r="AX655"/>
      <c r="AY655"/>
      <c r="AZ655"/>
      <c r="BA655"/>
      <c r="BB655"/>
      <c r="BC655"/>
      <c r="BD655"/>
      <c r="BE655"/>
      <c r="BF655"/>
      <c r="BG655"/>
      <c r="BH655"/>
      <c r="BI655"/>
      <c r="BJ655"/>
      <c r="BK655"/>
      <c r="BL655"/>
      <c r="BM655"/>
      <c r="BN655"/>
      <c r="BO655"/>
      <c r="BP655"/>
      <c r="BQ655"/>
      <c r="BR655"/>
      <c r="BS655"/>
      <c r="BT655"/>
      <c r="BU655"/>
      <c r="BV655"/>
      <c r="BW655"/>
      <c r="BX655"/>
      <c r="BY655"/>
      <c r="BZ655"/>
      <c r="CA655"/>
      <c r="CB655"/>
      <c r="CC655"/>
      <c r="CD655"/>
      <c r="CE655"/>
      <c r="CF655"/>
      <c r="CG655"/>
      <c r="CH655"/>
      <c r="CI655"/>
      <c r="CJ655"/>
      <c r="CK655"/>
      <c r="CL655"/>
      <c r="CM655"/>
      <c r="CN655"/>
      <c r="CO655"/>
      <c r="CP655"/>
      <c r="CQ655"/>
      <c r="CR655"/>
      <c r="CS655"/>
      <c r="CT655"/>
      <c r="CU655"/>
      <c r="CV655"/>
      <c r="CW655"/>
      <c r="CX655"/>
      <c r="CY655"/>
      <c r="CZ655"/>
      <c r="DA655"/>
      <c r="DB655"/>
      <c r="DC655"/>
      <c r="DD655"/>
      <c r="DE655"/>
      <c r="DF655"/>
      <c r="DG655"/>
      <c r="DH655"/>
      <c r="DI655"/>
      <c r="DJ655"/>
      <c r="DK655"/>
      <c r="DL655"/>
      <c r="DM655"/>
      <c r="DN655"/>
      <c r="DO655"/>
      <c r="DP655"/>
      <c r="DQ655"/>
      <c r="DR655"/>
      <c r="DS655"/>
      <c r="DT655"/>
      <c r="DU655"/>
      <c r="DV655"/>
      <c r="DW655"/>
      <c r="DX655"/>
      <c r="DY655"/>
      <c r="DZ655"/>
      <c r="EA655"/>
      <c r="EB655"/>
      <c r="EC655"/>
      <c r="ED655"/>
      <c r="EE655"/>
      <c r="EF655"/>
      <c r="EG655"/>
      <c r="EH655"/>
      <c r="EI655"/>
      <c r="EJ655"/>
      <c r="EK655"/>
      <c r="EL655"/>
      <c r="EM655"/>
      <c r="EN655"/>
      <c r="EO655"/>
      <c r="EP655"/>
      <c r="EQ655"/>
      <c r="ER655"/>
      <c r="ES655"/>
      <c r="ET655"/>
      <c r="EU655"/>
      <c r="EV655"/>
      <c r="EW655"/>
      <c r="EX655"/>
      <c r="EY655"/>
      <c r="EZ655"/>
      <c r="FA655"/>
      <c r="FB655"/>
      <c r="FC655"/>
      <c r="FD655"/>
      <c r="FE655"/>
      <c r="FF655"/>
      <c r="FG655"/>
      <c r="FH655"/>
      <c r="FI655"/>
      <c r="FJ655"/>
      <c r="FK655"/>
      <c r="FL655"/>
      <c r="FM655"/>
      <c r="FN655"/>
      <c r="FO655"/>
      <c r="FP655"/>
      <c r="FQ655"/>
      <c r="FR655"/>
      <c r="FS655"/>
      <c r="FT655"/>
      <c r="FU655"/>
      <c r="FV655"/>
      <c r="FW655"/>
      <c r="FX655"/>
      <c r="FY655"/>
      <c r="FZ655"/>
      <c r="GA655"/>
      <c r="GB655"/>
      <c r="GC655"/>
      <c r="GD655"/>
      <c r="GE655"/>
      <c r="GF655"/>
      <c r="GG655"/>
      <c r="GH655"/>
      <c r="GI655"/>
      <c r="GJ655"/>
      <c r="GK655"/>
      <c r="GL655"/>
      <c r="GM655"/>
      <c r="GN655"/>
      <c r="GO655"/>
      <c r="GP655"/>
      <c r="GQ655"/>
      <c r="GR655"/>
      <c r="GS655"/>
      <c r="GT655"/>
      <c r="GU655"/>
      <c r="GV655"/>
      <c r="GW655"/>
      <c r="GX655"/>
      <c r="GY655"/>
      <c r="GZ655"/>
      <c r="HA655"/>
      <c r="HB655"/>
      <c r="HC655"/>
      <c r="HD655"/>
      <c r="HE655"/>
      <c r="HF655"/>
      <c r="HG655"/>
    </row>
    <row r="656" spans="1:215" s="7" customFormat="1" ht="15.75" customHeight="1">
      <c r="A656" s="27" t="s">
        <v>1396</v>
      </c>
      <c r="B656" s="14">
        <v>8435134849713</v>
      </c>
      <c r="C656" s="19" t="s">
        <v>1398</v>
      </c>
      <c r="D656" s="16" t="s">
        <v>1364</v>
      </c>
      <c r="E656" s="16" t="s">
        <v>1364</v>
      </c>
      <c r="F656" s="16" t="s">
        <v>1364</v>
      </c>
      <c r="G656" s="21">
        <v>1</v>
      </c>
      <c r="H656" s="19" t="s">
        <v>172</v>
      </c>
      <c r="I656" s="17">
        <v>9</v>
      </c>
      <c r="J656" s="20" t="s">
        <v>1364</v>
      </c>
      <c r="K656" s="28" t="s">
        <v>1364</v>
      </c>
      <c r="L656" s="51">
        <v>558</v>
      </c>
      <c r="M656"/>
      <c r="N656"/>
      <c r="O656"/>
      <c r="P656"/>
      <c r="Q656"/>
      <c r="R656"/>
      <c r="S656"/>
      <c r="T656"/>
      <c r="U656"/>
      <c r="V656"/>
      <c r="W656"/>
      <c r="X656"/>
      <c r="Y656"/>
      <c r="Z656"/>
      <c r="AA656"/>
      <c r="AB656"/>
      <c r="AC656"/>
      <c r="AD656"/>
      <c r="AE656"/>
      <c r="AF656"/>
      <c r="AG656"/>
      <c r="AH656"/>
      <c r="AI656"/>
      <c r="AJ656"/>
      <c r="AK656"/>
      <c r="AL656"/>
      <c r="AM656"/>
      <c r="AN656"/>
      <c r="AO656"/>
      <c r="AP656"/>
      <c r="AQ656"/>
      <c r="AR656"/>
      <c r="AS656"/>
      <c r="AT656"/>
      <c r="AU656"/>
      <c r="AV656"/>
      <c r="AW656"/>
      <c r="AX656"/>
      <c r="AY656"/>
      <c r="AZ656"/>
      <c r="BA656"/>
      <c r="BB656"/>
      <c r="BC656"/>
      <c r="BD656"/>
      <c r="BE656"/>
      <c r="BF656"/>
      <c r="BG656"/>
      <c r="BH656"/>
      <c r="BI656"/>
      <c r="BJ656"/>
      <c r="BK656"/>
      <c r="BL656"/>
      <c r="BM656"/>
      <c r="BN656"/>
      <c r="BO656"/>
      <c r="BP656"/>
      <c r="BQ656"/>
      <c r="BR656"/>
      <c r="BS656"/>
      <c r="BT656"/>
      <c r="BU656"/>
      <c r="BV656"/>
      <c r="BW656"/>
      <c r="BX656"/>
      <c r="BY656"/>
      <c r="BZ656"/>
      <c r="CA656"/>
      <c r="CB656"/>
      <c r="CC656"/>
      <c r="CD656"/>
      <c r="CE656"/>
      <c r="CF656"/>
      <c r="CG656"/>
      <c r="CH656"/>
      <c r="CI656"/>
      <c r="CJ656"/>
      <c r="CK656"/>
      <c r="CL656"/>
      <c r="CM656"/>
      <c r="CN656"/>
      <c r="CO656"/>
      <c r="CP656"/>
      <c r="CQ656"/>
      <c r="CR656"/>
      <c r="CS656"/>
      <c r="CT656"/>
      <c r="CU656"/>
      <c r="CV656"/>
      <c r="CW656"/>
      <c r="CX656"/>
      <c r="CY656"/>
      <c r="CZ656"/>
      <c r="DA656"/>
      <c r="DB656"/>
      <c r="DC656"/>
      <c r="DD656"/>
      <c r="DE656"/>
      <c r="DF656"/>
      <c r="DG656"/>
      <c r="DH656"/>
      <c r="DI656"/>
      <c r="DJ656"/>
      <c r="DK656"/>
      <c r="DL656"/>
      <c r="DM656"/>
      <c r="DN656"/>
      <c r="DO656"/>
      <c r="DP656"/>
      <c r="DQ656"/>
      <c r="DR656"/>
      <c r="DS656"/>
      <c r="DT656"/>
      <c r="DU656"/>
      <c r="DV656"/>
      <c r="DW656"/>
      <c r="DX656"/>
      <c r="DY656"/>
      <c r="DZ656"/>
      <c r="EA656"/>
      <c r="EB656"/>
      <c r="EC656"/>
      <c r="ED656"/>
      <c r="EE656"/>
      <c r="EF656"/>
      <c r="EG656"/>
      <c r="EH656"/>
      <c r="EI656"/>
      <c r="EJ656"/>
      <c r="EK656"/>
      <c r="EL656"/>
      <c r="EM656"/>
      <c r="EN656"/>
      <c r="EO656"/>
      <c r="EP656"/>
      <c r="EQ656"/>
      <c r="ER656"/>
      <c r="ES656"/>
      <c r="ET656"/>
      <c r="EU656"/>
      <c r="EV656"/>
      <c r="EW656"/>
      <c r="EX656"/>
      <c r="EY656"/>
      <c r="EZ656"/>
      <c r="FA656"/>
      <c r="FB656"/>
      <c r="FC656"/>
      <c r="FD656"/>
      <c r="FE656"/>
      <c r="FF656"/>
      <c r="FG656"/>
      <c r="FH656"/>
      <c r="FI656"/>
      <c r="FJ656"/>
      <c r="FK656"/>
      <c r="FL656"/>
      <c r="FM656"/>
      <c r="FN656"/>
      <c r="FO656"/>
      <c r="FP656"/>
      <c r="FQ656"/>
      <c r="FR656"/>
      <c r="FS656"/>
      <c r="FT656"/>
      <c r="FU656"/>
      <c r="FV656"/>
      <c r="FW656"/>
      <c r="FX656"/>
      <c r="FY656"/>
      <c r="FZ656"/>
      <c r="GA656"/>
      <c r="GB656"/>
      <c r="GC656"/>
      <c r="GD656"/>
      <c r="GE656"/>
      <c r="GF656"/>
      <c r="GG656"/>
      <c r="GH656"/>
      <c r="GI656"/>
      <c r="GJ656"/>
      <c r="GK656"/>
      <c r="GL656"/>
      <c r="GM656"/>
      <c r="GN656"/>
      <c r="GO656"/>
      <c r="GP656"/>
      <c r="GQ656"/>
      <c r="GR656"/>
      <c r="GS656"/>
      <c r="GT656"/>
      <c r="GU656"/>
      <c r="GV656"/>
      <c r="GW656"/>
      <c r="GX656"/>
      <c r="GY656"/>
      <c r="GZ656"/>
      <c r="HA656"/>
      <c r="HB656"/>
      <c r="HC656"/>
      <c r="HD656"/>
      <c r="HE656"/>
      <c r="HF656"/>
      <c r="HG656"/>
    </row>
    <row r="657" spans="1:215" s="7" customFormat="1" ht="15.75" customHeight="1">
      <c r="A657" s="27" t="s">
        <v>1405</v>
      </c>
      <c r="B657" s="14">
        <v>8435134850061</v>
      </c>
      <c r="C657" s="19" t="s">
        <v>1406</v>
      </c>
      <c r="D657" s="16" t="s">
        <v>1364</v>
      </c>
      <c r="E657" s="16" t="s">
        <v>1364</v>
      </c>
      <c r="F657" s="16" t="s">
        <v>1364</v>
      </c>
      <c r="G657" s="21">
        <v>1</v>
      </c>
      <c r="H657" s="19" t="s">
        <v>172</v>
      </c>
      <c r="I657" s="17" t="s">
        <v>1364</v>
      </c>
      <c r="J657" s="20" t="s">
        <v>1364</v>
      </c>
      <c r="K657" s="28" t="s">
        <v>1364</v>
      </c>
      <c r="L657" s="51">
        <v>720</v>
      </c>
      <c r="M657"/>
      <c r="N657"/>
      <c r="O657"/>
      <c r="P657"/>
      <c r="Q657"/>
      <c r="R657"/>
      <c r="S657"/>
      <c r="T657"/>
      <c r="U657"/>
      <c r="V657"/>
      <c r="W657"/>
      <c r="X657"/>
      <c r="Y657"/>
      <c r="Z657"/>
      <c r="AA657"/>
      <c r="AB657"/>
      <c r="AC657"/>
      <c r="AD657"/>
      <c r="AE657"/>
      <c r="AF657"/>
      <c r="AG657"/>
      <c r="AH657"/>
      <c r="AI657"/>
      <c r="AJ657"/>
      <c r="AK657"/>
      <c r="AL657"/>
      <c r="AM657"/>
      <c r="AN657"/>
      <c r="AO657"/>
      <c r="AP657"/>
      <c r="AQ657"/>
      <c r="AR657"/>
      <c r="AS657"/>
      <c r="AT657"/>
      <c r="AU657"/>
      <c r="AV657"/>
      <c r="AW657"/>
      <c r="AX657"/>
      <c r="AY657"/>
      <c r="AZ657"/>
      <c r="BA657"/>
      <c r="BB657"/>
      <c r="BC657"/>
      <c r="BD657"/>
      <c r="BE657"/>
      <c r="BF657"/>
      <c r="BG657"/>
      <c r="BH657"/>
      <c r="BI657"/>
      <c r="BJ657"/>
      <c r="BK657"/>
      <c r="BL657"/>
      <c r="BM657"/>
      <c r="BN657"/>
      <c r="BO657"/>
      <c r="BP657"/>
      <c r="BQ657"/>
      <c r="BR657"/>
      <c r="BS657"/>
      <c r="BT657"/>
      <c r="BU657"/>
      <c r="BV657"/>
      <c r="BW657"/>
      <c r="BX657"/>
      <c r="BY657"/>
      <c r="BZ657"/>
      <c r="CA657"/>
      <c r="CB657"/>
      <c r="CC657"/>
      <c r="CD657"/>
      <c r="CE657"/>
      <c r="CF657"/>
      <c r="CG657"/>
      <c r="CH657"/>
      <c r="CI657"/>
      <c r="CJ657"/>
      <c r="CK657"/>
      <c r="CL657"/>
      <c r="CM657"/>
      <c r="CN657"/>
      <c r="CO657"/>
      <c r="CP657"/>
      <c r="CQ657"/>
      <c r="CR657"/>
      <c r="CS657"/>
      <c r="CT657"/>
      <c r="CU657"/>
      <c r="CV657"/>
      <c r="CW657"/>
      <c r="CX657"/>
      <c r="CY657"/>
      <c r="CZ657"/>
      <c r="DA657"/>
      <c r="DB657"/>
      <c r="DC657"/>
      <c r="DD657"/>
      <c r="DE657"/>
      <c r="DF657"/>
      <c r="DG657"/>
      <c r="DH657"/>
      <c r="DI657"/>
      <c r="DJ657"/>
      <c r="DK657"/>
      <c r="DL657"/>
      <c r="DM657"/>
      <c r="DN657"/>
      <c r="DO657"/>
      <c r="DP657"/>
      <c r="DQ657"/>
      <c r="DR657"/>
      <c r="DS657"/>
      <c r="DT657"/>
      <c r="DU657"/>
      <c r="DV657"/>
      <c r="DW657"/>
      <c r="DX657"/>
      <c r="DY657"/>
      <c r="DZ657"/>
      <c r="EA657"/>
      <c r="EB657"/>
      <c r="EC657"/>
      <c r="ED657"/>
      <c r="EE657"/>
      <c r="EF657"/>
      <c r="EG657"/>
      <c r="EH657"/>
      <c r="EI657"/>
      <c r="EJ657"/>
      <c r="EK657"/>
      <c r="EL657"/>
      <c r="EM657"/>
      <c r="EN657"/>
      <c r="EO657"/>
      <c r="EP657"/>
      <c r="EQ657"/>
      <c r="ER657"/>
      <c r="ES657"/>
      <c r="ET657"/>
      <c r="EU657"/>
      <c r="EV657"/>
      <c r="EW657"/>
      <c r="EX657"/>
      <c r="EY657"/>
      <c r="EZ657"/>
      <c r="FA657"/>
      <c r="FB657"/>
      <c r="FC657"/>
      <c r="FD657"/>
      <c r="FE657"/>
      <c r="FF657"/>
      <c r="FG657"/>
      <c r="FH657"/>
      <c r="FI657"/>
      <c r="FJ657"/>
      <c r="FK657"/>
      <c r="FL657"/>
      <c r="FM657"/>
      <c r="FN657"/>
      <c r="FO657"/>
      <c r="FP657"/>
      <c r="FQ657"/>
      <c r="FR657"/>
      <c r="FS657"/>
      <c r="FT657"/>
      <c r="FU657"/>
      <c r="FV657"/>
      <c r="FW657"/>
      <c r="FX657"/>
      <c r="FY657"/>
      <c r="FZ657"/>
      <c r="GA657"/>
      <c r="GB657"/>
      <c r="GC657"/>
      <c r="GD657"/>
      <c r="GE657"/>
      <c r="GF657"/>
      <c r="GG657"/>
      <c r="GH657"/>
      <c r="GI657"/>
      <c r="GJ657"/>
      <c r="GK657"/>
      <c r="GL657"/>
      <c r="GM657"/>
      <c r="GN657"/>
      <c r="GO657"/>
      <c r="GP657"/>
      <c r="GQ657"/>
      <c r="GR657"/>
      <c r="GS657"/>
      <c r="GT657"/>
      <c r="GU657"/>
      <c r="GV657"/>
      <c r="GW657"/>
      <c r="GX657"/>
      <c r="GY657"/>
      <c r="GZ657"/>
      <c r="HA657"/>
      <c r="HB657"/>
      <c r="HC657"/>
      <c r="HD657"/>
      <c r="HE657"/>
      <c r="HF657"/>
      <c r="HG657"/>
    </row>
    <row r="658" spans="1:215" s="7" customFormat="1" ht="15.75" customHeight="1">
      <c r="A658" s="27" t="s">
        <v>1218</v>
      </c>
      <c r="B658" s="14">
        <v>8435134807959</v>
      </c>
      <c r="C658" s="19" t="s">
        <v>1219</v>
      </c>
      <c r="D658" s="16" t="s">
        <v>1364</v>
      </c>
      <c r="E658" s="16" t="s">
        <v>1364</v>
      </c>
      <c r="F658" s="16" t="s">
        <v>1364</v>
      </c>
      <c r="G658" s="21">
        <v>1</v>
      </c>
      <c r="H658" s="19" t="s">
        <v>503</v>
      </c>
      <c r="I658" s="17">
        <v>12</v>
      </c>
      <c r="J658" s="20">
        <v>38400</v>
      </c>
      <c r="K658" s="28" t="s">
        <v>1217</v>
      </c>
      <c r="L658" s="51">
        <v>536</v>
      </c>
      <c r="M658"/>
      <c r="N658"/>
      <c r="O658"/>
      <c r="P658"/>
      <c r="Q658"/>
      <c r="R658"/>
      <c r="S658"/>
      <c r="T658"/>
      <c r="U658"/>
      <c r="V658"/>
      <c r="W658"/>
      <c r="X658"/>
      <c r="Y658"/>
      <c r="Z658"/>
      <c r="AA658"/>
      <c r="AB658"/>
      <c r="AC658"/>
      <c r="AD658"/>
      <c r="AE658"/>
      <c r="AF658"/>
      <c r="AG658"/>
      <c r="AH658"/>
      <c r="AI658"/>
      <c r="AJ658"/>
      <c r="AK658"/>
      <c r="AL658"/>
      <c r="AM658"/>
      <c r="AN658"/>
      <c r="AO658"/>
      <c r="AP658"/>
      <c r="AQ658"/>
      <c r="AR658"/>
      <c r="AS658"/>
      <c r="AT658"/>
      <c r="AU658"/>
      <c r="AV658"/>
      <c r="AW658"/>
      <c r="AX658"/>
      <c r="AY658"/>
      <c r="AZ658"/>
      <c r="BA658"/>
      <c r="BB658"/>
      <c r="BC658"/>
      <c r="BD658"/>
      <c r="BE658"/>
      <c r="BF658"/>
      <c r="BG658"/>
      <c r="BH658"/>
      <c r="BI658"/>
      <c r="BJ658"/>
      <c r="BK658"/>
      <c r="BL658"/>
      <c r="BM658"/>
      <c r="BN658"/>
      <c r="BO658"/>
      <c r="BP658"/>
      <c r="BQ658"/>
      <c r="BR658"/>
      <c r="BS658"/>
      <c r="BT658"/>
      <c r="BU658"/>
      <c r="BV658"/>
      <c r="BW658"/>
      <c r="BX658"/>
      <c r="BY658"/>
      <c r="BZ658"/>
      <c r="CA658"/>
      <c r="CB658"/>
      <c r="CC658"/>
      <c r="CD658"/>
      <c r="CE658"/>
      <c r="CF658"/>
      <c r="CG658"/>
      <c r="CH658"/>
      <c r="CI658"/>
      <c r="CJ658"/>
      <c r="CK658"/>
      <c r="CL658"/>
      <c r="CM658"/>
      <c r="CN658"/>
      <c r="CO658"/>
      <c r="CP658"/>
      <c r="CQ658"/>
      <c r="CR658"/>
      <c r="CS658"/>
      <c r="CT658"/>
      <c r="CU658"/>
      <c r="CV658"/>
      <c r="CW658"/>
      <c r="CX658"/>
      <c r="CY658"/>
      <c r="CZ658"/>
      <c r="DA658"/>
      <c r="DB658"/>
      <c r="DC658"/>
      <c r="DD658"/>
      <c r="DE658"/>
      <c r="DF658"/>
      <c r="DG658"/>
      <c r="DH658"/>
      <c r="DI658"/>
      <c r="DJ658"/>
      <c r="DK658"/>
      <c r="DL658"/>
      <c r="DM658"/>
      <c r="DN658"/>
      <c r="DO658"/>
      <c r="DP658"/>
      <c r="DQ658"/>
      <c r="DR658"/>
      <c r="DS658"/>
      <c r="DT658"/>
      <c r="DU658"/>
      <c r="DV658"/>
      <c r="DW658"/>
      <c r="DX658"/>
      <c r="DY658"/>
      <c r="DZ658"/>
      <c r="EA658"/>
      <c r="EB658"/>
      <c r="EC658"/>
      <c r="ED658"/>
      <c r="EE658"/>
      <c r="EF658"/>
      <c r="EG658"/>
      <c r="EH658"/>
      <c r="EI658"/>
      <c r="EJ658"/>
      <c r="EK658"/>
      <c r="EL658"/>
      <c r="EM658"/>
      <c r="EN658"/>
      <c r="EO658"/>
      <c r="EP658"/>
      <c r="EQ658"/>
      <c r="ER658"/>
      <c r="ES658"/>
      <c r="ET658"/>
      <c r="EU658"/>
      <c r="EV658"/>
      <c r="EW658"/>
      <c r="EX658"/>
      <c r="EY658"/>
      <c r="EZ658"/>
      <c r="FA658"/>
      <c r="FB658"/>
      <c r="FC658"/>
      <c r="FD658"/>
      <c r="FE658"/>
      <c r="FF658"/>
      <c r="FG658"/>
      <c r="FH658"/>
      <c r="FI658"/>
      <c r="FJ658"/>
      <c r="FK658"/>
      <c r="FL658"/>
      <c r="FM658"/>
      <c r="FN658"/>
      <c r="FO658"/>
      <c r="FP658"/>
      <c r="FQ658"/>
      <c r="FR658"/>
      <c r="FS658"/>
      <c r="FT658"/>
      <c r="FU658"/>
      <c r="FV658"/>
      <c r="FW658"/>
      <c r="FX658"/>
      <c r="FY658"/>
      <c r="FZ658"/>
      <c r="GA658"/>
      <c r="GB658"/>
      <c r="GC658"/>
      <c r="GD658"/>
      <c r="GE658"/>
      <c r="GF658"/>
      <c r="GG658"/>
      <c r="GH658"/>
      <c r="GI658"/>
      <c r="GJ658"/>
      <c r="GK658"/>
      <c r="GL658"/>
      <c r="GM658"/>
      <c r="GN658"/>
      <c r="GO658"/>
      <c r="GP658"/>
      <c r="GQ658"/>
      <c r="GR658"/>
      <c r="GS658"/>
      <c r="GT658"/>
      <c r="GU658"/>
      <c r="GV658"/>
      <c r="GW658"/>
      <c r="GX658"/>
      <c r="GY658"/>
      <c r="GZ658"/>
      <c r="HA658"/>
      <c r="HB658"/>
      <c r="HC658"/>
      <c r="HD658"/>
      <c r="HE658"/>
      <c r="HF658"/>
      <c r="HG658"/>
    </row>
    <row r="659" spans="1:215" s="7" customFormat="1" ht="15.75" customHeight="1">
      <c r="A659" s="27" t="s">
        <v>1399</v>
      </c>
      <c r="B659" s="14">
        <v>8435134849973</v>
      </c>
      <c r="C659" s="19" t="s">
        <v>1400</v>
      </c>
      <c r="D659" s="16" t="s">
        <v>1364</v>
      </c>
      <c r="E659" s="16" t="s">
        <v>1364</v>
      </c>
      <c r="F659" s="16" t="s">
        <v>1364</v>
      </c>
      <c r="G659" s="21">
        <v>1</v>
      </c>
      <c r="H659" s="19" t="s">
        <v>172</v>
      </c>
      <c r="I659" s="17" t="s">
        <v>1364</v>
      </c>
      <c r="J659" s="20" t="s">
        <v>1364</v>
      </c>
      <c r="K659" s="28" t="s">
        <v>1364</v>
      </c>
      <c r="L659" s="51">
        <v>558</v>
      </c>
      <c r="M659"/>
      <c r="N659"/>
      <c r="O659"/>
      <c r="P659"/>
      <c r="Q659"/>
      <c r="R659"/>
      <c r="S659"/>
      <c r="T659"/>
      <c r="U659"/>
      <c r="V659"/>
      <c r="W659"/>
      <c r="X659"/>
      <c r="Y659"/>
      <c r="Z659"/>
      <c r="AA659"/>
      <c r="AB659"/>
      <c r="AC659"/>
      <c r="AD659"/>
      <c r="AE659"/>
      <c r="AF659"/>
      <c r="AG659"/>
      <c r="AH659"/>
      <c r="AI659"/>
      <c r="AJ659"/>
      <c r="AK659"/>
      <c r="AL659"/>
      <c r="AM659"/>
      <c r="AN659"/>
      <c r="AO659"/>
      <c r="AP659"/>
      <c r="AQ659"/>
      <c r="AR659"/>
      <c r="AS659"/>
      <c r="AT659"/>
      <c r="AU659"/>
      <c r="AV659"/>
      <c r="AW659"/>
      <c r="AX659"/>
      <c r="AY659"/>
      <c r="AZ659"/>
      <c r="BA659"/>
      <c r="BB659"/>
      <c r="BC659"/>
      <c r="BD659"/>
      <c r="BE659"/>
      <c r="BF659"/>
      <c r="BG659"/>
      <c r="BH659"/>
      <c r="BI659"/>
      <c r="BJ659"/>
      <c r="BK659"/>
      <c r="BL659"/>
      <c r="BM659"/>
      <c r="BN659"/>
      <c r="BO659"/>
      <c r="BP659"/>
      <c r="BQ659"/>
      <c r="BR659"/>
      <c r="BS659"/>
      <c r="BT659"/>
      <c r="BU659"/>
      <c r="BV659"/>
      <c r="BW659"/>
      <c r="BX659"/>
      <c r="BY659"/>
      <c r="BZ659"/>
      <c r="CA659"/>
      <c r="CB659"/>
      <c r="CC659"/>
      <c r="CD659"/>
      <c r="CE659"/>
      <c r="CF659"/>
      <c r="CG659"/>
      <c r="CH659"/>
      <c r="CI659"/>
      <c r="CJ659"/>
      <c r="CK659"/>
      <c r="CL659"/>
      <c r="CM659"/>
      <c r="CN659"/>
      <c r="CO659"/>
      <c r="CP659"/>
      <c r="CQ659"/>
      <c r="CR659"/>
      <c r="CS659"/>
      <c r="CT659"/>
      <c r="CU659"/>
      <c r="CV659"/>
      <c r="CW659"/>
      <c r="CX659"/>
      <c r="CY659"/>
      <c r="CZ659"/>
      <c r="DA659"/>
      <c r="DB659"/>
      <c r="DC659"/>
      <c r="DD659"/>
      <c r="DE659"/>
      <c r="DF659"/>
      <c r="DG659"/>
      <c r="DH659"/>
      <c r="DI659"/>
      <c r="DJ659"/>
      <c r="DK659"/>
      <c r="DL659"/>
      <c r="DM659"/>
      <c r="DN659"/>
      <c r="DO659"/>
      <c r="DP659"/>
      <c r="DQ659"/>
      <c r="DR659"/>
      <c r="DS659"/>
      <c r="DT659"/>
      <c r="DU659"/>
      <c r="DV659"/>
      <c r="DW659"/>
      <c r="DX659"/>
      <c r="DY659"/>
      <c r="DZ659"/>
      <c r="EA659"/>
      <c r="EB659"/>
      <c r="EC659"/>
      <c r="ED659"/>
      <c r="EE659"/>
      <c r="EF659"/>
      <c r="EG659"/>
      <c r="EH659"/>
      <c r="EI659"/>
      <c r="EJ659"/>
      <c r="EK659"/>
      <c r="EL659"/>
      <c r="EM659"/>
      <c r="EN659"/>
      <c r="EO659"/>
      <c r="EP659"/>
      <c r="EQ659"/>
      <c r="ER659"/>
      <c r="ES659"/>
      <c r="ET659"/>
      <c r="EU659"/>
      <c r="EV659"/>
      <c r="EW659"/>
      <c r="EX659"/>
      <c r="EY659"/>
      <c r="EZ659"/>
      <c r="FA659"/>
      <c r="FB659"/>
      <c r="FC659"/>
      <c r="FD659"/>
      <c r="FE659"/>
      <c r="FF659"/>
      <c r="FG659"/>
      <c r="FH659"/>
      <c r="FI659"/>
      <c r="FJ659"/>
      <c r="FK659"/>
      <c r="FL659"/>
      <c r="FM659"/>
      <c r="FN659"/>
      <c r="FO659"/>
      <c r="FP659"/>
      <c r="FQ659"/>
      <c r="FR659"/>
      <c r="FS659"/>
      <c r="FT659"/>
      <c r="FU659"/>
      <c r="FV659"/>
      <c r="FW659"/>
      <c r="FX659"/>
      <c r="FY659"/>
      <c r="FZ659"/>
      <c r="GA659"/>
      <c r="GB659"/>
      <c r="GC659"/>
      <c r="GD659"/>
      <c r="GE659"/>
      <c r="GF659"/>
      <c r="GG659"/>
      <c r="GH659"/>
      <c r="GI659"/>
      <c r="GJ659"/>
      <c r="GK659"/>
      <c r="GL659"/>
      <c r="GM659"/>
      <c r="GN659"/>
      <c r="GO659"/>
      <c r="GP659"/>
      <c r="GQ659"/>
      <c r="GR659"/>
      <c r="GS659"/>
      <c r="GT659"/>
      <c r="GU659"/>
      <c r="GV659"/>
      <c r="GW659"/>
      <c r="GX659"/>
      <c r="GY659"/>
      <c r="GZ659"/>
      <c r="HA659"/>
      <c r="HB659"/>
      <c r="HC659"/>
      <c r="HD659"/>
      <c r="HE659"/>
      <c r="HF659"/>
      <c r="HG659"/>
    </row>
    <row r="660" spans="1:215" s="7" customFormat="1" ht="15.75" customHeight="1">
      <c r="A660" s="27" t="s">
        <v>1220</v>
      </c>
      <c r="B660" s="14">
        <v>8435134807898</v>
      </c>
      <c r="C660" s="19" t="s">
        <v>1221</v>
      </c>
      <c r="D660" s="16" t="s">
        <v>1364</v>
      </c>
      <c r="E660" s="16" t="s">
        <v>1364</v>
      </c>
      <c r="F660" s="16" t="s">
        <v>1364</v>
      </c>
      <c r="G660" s="21">
        <v>1</v>
      </c>
      <c r="H660" s="19" t="s">
        <v>503</v>
      </c>
      <c r="I660" s="17">
        <v>12</v>
      </c>
      <c r="J660" s="20">
        <v>38400</v>
      </c>
      <c r="K660" s="28" t="s">
        <v>1217</v>
      </c>
      <c r="L660" s="51">
        <v>609</v>
      </c>
      <c r="M660"/>
      <c r="N660"/>
      <c r="O660"/>
      <c r="P660"/>
      <c r="Q660"/>
      <c r="R660"/>
      <c r="S660"/>
      <c r="T660"/>
      <c r="U660"/>
      <c r="V660"/>
      <c r="W660"/>
      <c r="X660"/>
      <c r="Y660"/>
      <c r="Z660"/>
      <c r="AA660"/>
      <c r="AB660"/>
      <c r="AC660"/>
      <c r="AD660"/>
      <c r="AE660"/>
      <c r="AF660"/>
      <c r="AG660"/>
      <c r="AH660"/>
      <c r="AI660"/>
      <c r="AJ660"/>
      <c r="AK660"/>
      <c r="AL660"/>
      <c r="AM660"/>
      <c r="AN660"/>
      <c r="AO660"/>
      <c r="AP660"/>
      <c r="AQ660"/>
      <c r="AR660"/>
      <c r="AS660"/>
      <c r="AT660"/>
      <c r="AU660"/>
      <c r="AV660"/>
      <c r="AW660"/>
      <c r="AX660"/>
      <c r="AY660"/>
      <c r="AZ660"/>
      <c r="BA660"/>
      <c r="BB660"/>
      <c r="BC660"/>
      <c r="BD660"/>
      <c r="BE660"/>
      <c r="BF660"/>
      <c r="BG660"/>
      <c r="BH660"/>
      <c r="BI660"/>
      <c r="BJ660"/>
      <c r="BK660"/>
      <c r="BL660"/>
      <c r="BM660"/>
      <c r="BN660"/>
      <c r="BO660"/>
      <c r="BP660"/>
      <c r="BQ660"/>
      <c r="BR660"/>
      <c r="BS660"/>
      <c r="BT660"/>
      <c r="BU660"/>
      <c r="BV660"/>
      <c r="BW660"/>
      <c r="BX660"/>
      <c r="BY660"/>
      <c r="BZ660"/>
      <c r="CA660"/>
      <c r="CB660"/>
      <c r="CC660"/>
      <c r="CD660"/>
      <c r="CE660"/>
      <c r="CF660"/>
      <c r="CG660"/>
      <c r="CH660"/>
      <c r="CI660"/>
      <c r="CJ660"/>
      <c r="CK660"/>
      <c r="CL660"/>
      <c r="CM660"/>
      <c r="CN660"/>
      <c r="CO660"/>
      <c r="CP660"/>
      <c r="CQ660"/>
      <c r="CR660"/>
      <c r="CS660"/>
      <c r="CT660"/>
      <c r="CU660"/>
      <c r="CV660"/>
      <c r="CW660"/>
      <c r="CX660"/>
      <c r="CY660"/>
      <c r="CZ660"/>
      <c r="DA660"/>
      <c r="DB660"/>
      <c r="DC660"/>
      <c r="DD660"/>
      <c r="DE660"/>
      <c r="DF660"/>
      <c r="DG660"/>
      <c r="DH660"/>
      <c r="DI660"/>
      <c r="DJ660"/>
      <c r="DK660"/>
      <c r="DL660"/>
      <c r="DM660"/>
      <c r="DN660"/>
      <c r="DO660"/>
      <c r="DP660"/>
      <c r="DQ660"/>
      <c r="DR660"/>
      <c r="DS660"/>
      <c r="DT660"/>
      <c r="DU660"/>
      <c r="DV660"/>
      <c r="DW660"/>
      <c r="DX660"/>
      <c r="DY660"/>
      <c r="DZ660"/>
      <c r="EA660"/>
      <c r="EB660"/>
      <c r="EC660"/>
      <c r="ED660"/>
      <c r="EE660"/>
      <c r="EF660"/>
      <c r="EG660"/>
      <c r="EH660"/>
      <c r="EI660"/>
      <c r="EJ660"/>
      <c r="EK660"/>
      <c r="EL660"/>
      <c r="EM660"/>
      <c r="EN660"/>
      <c r="EO660"/>
      <c r="EP660"/>
      <c r="EQ660"/>
      <c r="ER660"/>
      <c r="ES660"/>
      <c r="ET660"/>
      <c r="EU660"/>
      <c r="EV660"/>
      <c r="EW660"/>
      <c r="EX660"/>
      <c r="EY660"/>
      <c r="EZ660"/>
      <c r="FA660"/>
      <c r="FB660"/>
      <c r="FC660"/>
      <c r="FD660"/>
      <c r="FE660"/>
      <c r="FF660"/>
      <c r="FG660"/>
      <c r="FH660"/>
      <c r="FI660"/>
      <c r="FJ660"/>
      <c r="FK660"/>
      <c r="FL660"/>
      <c r="FM660"/>
      <c r="FN660"/>
      <c r="FO660"/>
      <c r="FP660"/>
      <c r="FQ660"/>
      <c r="FR660"/>
      <c r="FS660"/>
      <c r="FT660"/>
      <c r="FU660"/>
      <c r="FV660"/>
      <c r="FW660"/>
      <c r="FX660"/>
      <c r="FY660"/>
      <c r="FZ660"/>
      <c r="GA660"/>
      <c r="GB660"/>
      <c r="GC660"/>
      <c r="GD660"/>
      <c r="GE660"/>
      <c r="GF660"/>
      <c r="GG660"/>
      <c r="GH660"/>
      <c r="GI660"/>
      <c r="GJ660"/>
      <c r="GK660"/>
      <c r="GL660"/>
      <c r="GM660"/>
      <c r="GN660"/>
      <c r="GO660"/>
      <c r="GP660"/>
      <c r="GQ660"/>
      <c r="GR660"/>
      <c r="GS660"/>
      <c r="GT660"/>
      <c r="GU660"/>
      <c r="GV660"/>
      <c r="GW660"/>
      <c r="GX660"/>
      <c r="GY660"/>
      <c r="GZ660"/>
      <c r="HA660"/>
      <c r="HB660"/>
      <c r="HC660"/>
      <c r="HD660"/>
      <c r="HE660"/>
      <c r="HF660"/>
      <c r="HG660"/>
    </row>
    <row r="661" spans="1:215" s="7" customFormat="1" ht="15.75" customHeight="1">
      <c r="A661" s="27" t="s">
        <v>1401</v>
      </c>
      <c r="B661" s="14">
        <v>8435134849980</v>
      </c>
      <c r="C661" s="19" t="s">
        <v>1402</v>
      </c>
      <c r="D661" s="16" t="s">
        <v>1364</v>
      </c>
      <c r="E661" s="16" t="s">
        <v>1364</v>
      </c>
      <c r="F661" s="16" t="s">
        <v>1364</v>
      </c>
      <c r="G661" s="21">
        <v>1</v>
      </c>
      <c r="H661" s="19" t="s">
        <v>172</v>
      </c>
      <c r="I661" s="17" t="s">
        <v>1364</v>
      </c>
      <c r="J661" s="20" t="s">
        <v>1364</v>
      </c>
      <c r="K661" s="28" t="s">
        <v>1364</v>
      </c>
      <c r="L661" s="51">
        <v>633</v>
      </c>
      <c r="M661"/>
      <c r="N661"/>
      <c r="O661"/>
      <c r="P661"/>
      <c r="Q661"/>
      <c r="R661"/>
      <c r="S661"/>
      <c r="T661"/>
      <c r="U661"/>
      <c r="V661"/>
      <c r="W661"/>
      <c r="X661"/>
      <c r="Y661"/>
      <c r="Z661"/>
      <c r="AA661"/>
      <c r="AB661"/>
      <c r="AC661"/>
      <c r="AD661"/>
      <c r="AE661"/>
      <c r="AF661"/>
      <c r="AG661"/>
      <c r="AH661"/>
      <c r="AI661"/>
      <c r="AJ661"/>
      <c r="AK661"/>
      <c r="AL661"/>
      <c r="AM661"/>
      <c r="AN661"/>
      <c r="AO661"/>
      <c r="AP661"/>
      <c r="AQ661"/>
      <c r="AR661"/>
      <c r="AS661"/>
      <c r="AT661"/>
      <c r="AU661"/>
      <c r="AV661"/>
      <c r="AW661"/>
      <c r="AX661"/>
      <c r="AY661"/>
      <c r="AZ661"/>
      <c r="BA661"/>
      <c r="BB661"/>
      <c r="BC661"/>
      <c r="BD661"/>
      <c r="BE661"/>
      <c r="BF661"/>
      <c r="BG661"/>
      <c r="BH661"/>
      <c r="BI661"/>
      <c r="BJ661"/>
      <c r="BK661"/>
      <c r="BL661"/>
      <c r="BM661"/>
      <c r="BN661"/>
      <c r="BO661"/>
      <c r="BP661"/>
      <c r="BQ661"/>
      <c r="BR661"/>
      <c r="BS661"/>
      <c r="BT661"/>
      <c r="BU661"/>
      <c r="BV661"/>
      <c r="BW661"/>
      <c r="BX661"/>
      <c r="BY661"/>
      <c r="BZ661"/>
      <c r="CA661"/>
      <c r="CB661"/>
      <c r="CC661"/>
      <c r="CD661"/>
      <c r="CE661"/>
      <c r="CF661"/>
      <c r="CG661"/>
      <c r="CH661"/>
      <c r="CI661"/>
      <c r="CJ661"/>
      <c r="CK661"/>
      <c r="CL661"/>
      <c r="CM661"/>
      <c r="CN661"/>
      <c r="CO661"/>
      <c r="CP661"/>
      <c r="CQ661"/>
      <c r="CR661"/>
      <c r="CS661"/>
      <c r="CT661"/>
      <c r="CU661"/>
      <c r="CV661"/>
      <c r="CW661"/>
      <c r="CX661"/>
      <c r="CY661"/>
      <c r="CZ661"/>
      <c r="DA661"/>
      <c r="DB661"/>
      <c r="DC661"/>
      <c r="DD661"/>
      <c r="DE661"/>
      <c r="DF661"/>
      <c r="DG661"/>
      <c r="DH661"/>
      <c r="DI661"/>
      <c r="DJ661"/>
      <c r="DK661"/>
      <c r="DL661"/>
      <c r="DM661"/>
      <c r="DN661"/>
      <c r="DO661"/>
      <c r="DP661"/>
      <c r="DQ661"/>
      <c r="DR661"/>
      <c r="DS661"/>
      <c r="DT661"/>
      <c r="DU661"/>
      <c r="DV661"/>
      <c r="DW661"/>
      <c r="DX661"/>
      <c r="DY661"/>
      <c r="DZ661"/>
      <c r="EA661"/>
      <c r="EB661"/>
      <c r="EC661"/>
      <c r="ED661"/>
      <c r="EE661"/>
      <c r="EF661"/>
      <c r="EG661"/>
      <c r="EH661"/>
      <c r="EI661"/>
      <c r="EJ661"/>
      <c r="EK661"/>
      <c r="EL661"/>
      <c r="EM661"/>
      <c r="EN661"/>
      <c r="EO661"/>
      <c r="EP661"/>
      <c r="EQ661"/>
      <c r="ER661"/>
      <c r="ES661"/>
      <c r="ET661"/>
      <c r="EU661"/>
      <c r="EV661"/>
      <c r="EW661"/>
      <c r="EX661"/>
      <c r="EY661"/>
      <c r="EZ661"/>
      <c r="FA661"/>
      <c r="FB661"/>
      <c r="FC661"/>
      <c r="FD661"/>
      <c r="FE661"/>
      <c r="FF661"/>
      <c r="FG661"/>
      <c r="FH661"/>
      <c r="FI661"/>
      <c r="FJ661"/>
      <c r="FK661"/>
      <c r="FL661"/>
      <c r="FM661"/>
      <c r="FN661"/>
      <c r="FO661"/>
      <c r="FP661"/>
      <c r="FQ661"/>
      <c r="FR661"/>
      <c r="FS661"/>
      <c r="FT661"/>
      <c r="FU661"/>
      <c r="FV661"/>
      <c r="FW661"/>
      <c r="FX661"/>
      <c r="FY661"/>
      <c r="FZ661"/>
      <c r="GA661"/>
      <c r="GB661"/>
      <c r="GC661"/>
      <c r="GD661"/>
      <c r="GE661"/>
      <c r="GF661"/>
      <c r="GG661"/>
      <c r="GH661"/>
      <c r="GI661"/>
      <c r="GJ661"/>
      <c r="GK661"/>
      <c r="GL661"/>
      <c r="GM661"/>
      <c r="GN661"/>
      <c r="GO661"/>
      <c r="GP661"/>
      <c r="GQ661"/>
      <c r="GR661"/>
      <c r="GS661"/>
      <c r="GT661"/>
      <c r="GU661"/>
      <c r="GV661"/>
      <c r="GW661"/>
      <c r="GX661"/>
      <c r="GY661"/>
      <c r="GZ661"/>
      <c r="HA661"/>
      <c r="HB661"/>
      <c r="HC661"/>
      <c r="HD661"/>
      <c r="HE661"/>
      <c r="HF661"/>
      <c r="HG661"/>
    </row>
    <row r="662" spans="1:215" s="7" customFormat="1" ht="15.75" customHeight="1">
      <c r="A662" s="27" t="s">
        <v>1222</v>
      </c>
      <c r="B662" s="14">
        <v>8435134807911</v>
      </c>
      <c r="C662" s="19" t="s">
        <v>1225</v>
      </c>
      <c r="D662" s="16" t="s">
        <v>1364</v>
      </c>
      <c r="E662" s="16" t="s">
        <v>1364</v>
      </c>
      <c r="F662" s="16" t="s">
        <v>1364</v>
      </c>
      <c r="G662" s="21">
        <v>1</v>
      </c>
      <c r="H662" s="19" t="s">
        <v>503</v>
      </c>
      <c r="I662" s="17">
        <v>12</v>
      </c>
      <c r="J662" s="20">
        <v>38400</v>
      </c>
      <c r="K662" s="28" t="s">
        <v>1217</v>
      </c>
      <c r="L662" s="51">
        <v>609</v>
      </c>
      <c r="M662"/>
      <c r="N662"/>
      <c r="O662"/>
      <c r="P662"/>
      <c r="Q662"/>
      <c r="R662"/>
      <c r="S662"/>
      <c r="T662"/>
      <c r="U662"/>
      <c r="V662"/>
      <c r="W662"/>
      <c r="X662"/>
      <c r="Y662"/>
      <c r="Z662"/>
      <c r="AA662"/>
      <c r="AB662"/>
      <c r="AC662"/>
      <c r="AD662"/>
      <c r="AE662"/>
      <c r="AF662"/>
      <c r="AG662"/>
      <c r="AH662"/>
      <c r="AI662"/>
      <c r="AJ662"/>
      <c r="AK662"/>
      <c r="AL662"/>
      <c r="AM662"/>
      <c r="AN662"/>
      <c r="AO662"/>
      <c r="AP662"/>
      <c r="AQ662"/>
      <c r="AR662"/>
      <c r="AS662"/>
      <c r="AT662"/>
      <c r="AU662"/>
      <c r="AV662"/>
      <c r="AW662"/>
      <c r="AX662"/>
      <c r="AY662"/>
      <c r="AZ662"/>
      <c r="BA662"/>
      <c r="BB662"/>
      <c r="BC662"/>
      <c r="BD662"/>
      <c r="BE662"/>
      <c r="BF662"/>
      <c r="BG662"/>
      <c r="BH662"/>
      <c r="BI662"/>
      <c r="BJ662"/>
      <c r="BK662"/>
      <c r="BL662"/>
      <c r="BM662"/>
      <c r="BN662"/>
      <c r="BO662"/>
      <c r="BP662"/>
      <c r="BQ662"/>
      <c r="BR662"/>
      <c r="BS662"/>
      <c r="BT662"/>
      <c r="BU662"/>
      <c r="BV662"/>
      <c r="BW662"/>
      <c r="BX662"/>
      <c r="BY662"/>
      <c r="BZ662"/>
      <c r="CA662"/>
      <c r="CB662"/>
      <c r="CC662"/>
      <c r="CD662"/>
      <c r="CE662"/>
      <c r="CF662"/>
      <c r="CG662"/>
      <c r="CH662"/>
      <c r="CI662"/>
      <c r="CJ662"/>
      <c r="CK662"/>
      <c r="CL662"/>
      <c r="CM662"/>
      <c r="CN662"/>
      <c r="CO662"/>
      <c r="CP662"/>
      <c r="CQ662"/>
      <c r="CR662"/>
      <c r="CS662"/>
      <c r="CT662"/>
      <c r="CU662"/>
      <c r="CV662"/>
      <c r="CW662"/>
      <c r="CX662"/>
      <c r="CY662"/>
      <c r="CZ662"/>
      <c r="DA662"/>
      <c r="DB662"/>
      <c r="DC662"/>
      <c r="DD662"/>
      <c r="DE662"/>
      <c r="DF662"/>
      <c r="DG662"/>
      <c r="DH662"/>
      <c r="DI662"/>
      <c r="DJ662"/>
      <c r="DK662"/>
      <c r="DL662"/>
      <c r="DM662"/>
      <c r="DN662"/>
      <c r="DO662"/>
      <c r="DP662"/>
      <c r="DQ662"/>
      <c r="DR662"/>
      <c r="DS662"/>
      <c r="DT662"/>
      <c r="DU662"/>
      <c r="DV662"/>
      <c r="DW662"/>
      <c r="DX662"/>
      <c r="DY662"/>
      <c r="DZ662"/>
      <c r="EA662"/>
      <c r="EB662"/>
      <c r="EC662"/>
      <c r="ED662"/>
      <c r="EE662"/>
      <c r="EF662"/>
      <c r="EG662"/>
      <c r="EH662"/>
      <c r="EI662"/>
      <c r="EJ662"/>
      <c r="EK662"/>
      <c r="EL662"/>
      <c r="EM662"/>
      <c r="EN662"/>
      <c r="EO662"/>
      <c r="EP662"/>
      <c r="EQ662"/>
      <c r="ER662"/>
      <c r="ES662"/>
      <c r="ET662"/>
      <c r="EU662"/>
      <c r="EV662"/>
      <c r="EW662"/>
      <c r="EX662"/>
      <c r="EY662"/>
      <c r="EZ662"/>
      <c r="FA662"/>
      <c r="FB662"/>
      <c r="FC662"/>
      <c r="FD662"/>
      <c r="FE662"/>
      <c r="FF662"/>
      <c r="FG662"/>
      <c r="FH662"/>
      <c r="FI662"/>
      <c r="FJ662"/>
      <c r="FK662"/>
      <c r="FL662"/>
      <c r="FM662"/>
      <c r="FN662"/>
      <c r="FO662"/>
      <c r="FP662"/>
      <c r="FQ662"/>
      <c r="FR662"/>
      <c r="FS662"/>
      <c r="FT662"/>
      <c r="FU662"/>
      <c r="FV662"/>
      <c r="FW662"/>
      <c r="FX662"/>
      <c r="FY662"/>
      <c r="FZ662"/>
      <c r="GA662"/>
      <c r="GB662"/>
      <c r="GC662"/>
      <c r="GD662"/>
      <c r="GE662"/>
      <c r="GF662"/>
      <c r="GG662"/>
      <c r="GH662"/>
      <c r="GI662"/>
      <c r="GJ662"/>
      <c r="GK662"/>
      <c r="GL662"/>
      <c r="GM662"/>
      <c r="GN662"/>
      <c r="GO662"/>
      <c r="GP662"/>
      <c r="GQ662"/>
      <c r="GR662"/>
      <c r="GS662"/>
      <c r="GT662"/>
      <c r="GU662"/>
      <c r="GV662"/>
      <c r="GW662"/>
      <c r="GX662"/>
      <c r="GY662"/>
      <c r="GZ662"/>
      <c r="HA662"/>
      <c r="HB662"/>
      <c r="HC662"/>
      <c r="HD662"/>
      <c r="HE662"/>
      <c r="HF662"/>
      <c r="HG662"/>
    </row>
    <row r="663" spans="1:215" s="7" customFormat="1" ht="15.75" customHeight="1">
      <c r="A663" s="27" t="s">
        <v>1403</v>
      </c>
      <c r="B663" s="14">
        <v>8435134849997</v>
      </c>
      <c r="C663" s="19" t="s">
        <v>1404</v>
      </c>
      <c r="D663" s="16" t="s">
        <v>1364</v>
      </c>
      <c r="E663" s="16" t="s">
        <v>1364</v>
      </c>
      <c r="F663" s="16" t="s">
        <v>1364</v>
      </c>
      <c r="G663" s="21">
        <v>1</v>
      </c>
      <c r="H663" s="19" t="s">
        <v>172</v>
      </c>
      <c r="I663" s="17" t="s">
        <v>1364</v>
      </c>
      <c r="J663" s="20" t="s">
        <v>1364</v>
      </c>
      <c r="K663" s="28" t="s">
        <v>1364</v>
      </c>
      <c r="L663" s="51">
        <v>633</v>
      </c>
      <c r="M663"/>
      <c r="N663"/>
      <c r="O663"/>
      <c r="P663"/>
      <c r="Q663"/>
      <c r="R663"/>
      <c r="S663"/>
      <c r="T663"/>
      <c r="U663"/>
      <c r="V663"/>
      <c r="W663"/>
      <c r="X663"/>
      <c r="Y663"/>
      <c r="Z663"/>
      <c r="AA663"/>
      <c r="AB663"/>
      <c r="AC663"/>
      <c r="AD663"/>
      <c r="AE663"/>
      <c r="AF663"/>
      <c r="AG663"/>
      <c r="AH663"/>
      <c r="AI663"/>
      <c r="AJ663"/>
      <c r="AK663"/>
      <c r="AL663"/>
      <c r="AM663"/>
      <c r="AN663"/>
      <c r="AO663"/>
      <c r="AP663"/>
      <c r="AQ663"/>
      <c r="AR663"/>
      <c r="AS663"/>
      <c r="AT663"/>
      <c r="AU663"/>
      <c r="AV663"/>
      <c r="AW663"/>
      <c r="AX663"/>
      <c r="AY663"/>
      <c r="AZ663"/>
      <c r="BA663"/>
      <c r="BB663"/>
      <c r="BC663"/>
      <c r="BD663"/>
      <c r="BE663"/>
      <c r="BF663"/>
      <c r="BG663"/>
      <c r="BH663"/>
      <c r="BI663"/>
      <c r="BJ663"/>
      <c r="BK663"/>
      <c r="BL663"/>
      <c r="BM663"/>
      <c r="BN663"/>
      <c r="BO663"/>
      <c r="BP663"/>
      <c r="BQ663"/>
      <c r="BR663"/>
      <c r="BS663"/>
      <c r="BT663"/>
      <c r="BU663"/>
      <c r="BV663"/>
      <c r="BW663"/>
      <c r="BX663"/>
      <c r="BY663"/>
      <c r="BZ663"/>
      <c r="CA663"/>
      <c r="CB663"/>
      <c r="CC663"/>
      <c r="CD663"/>
      <c r="CE663"/>
      <c r="CF663"/>
      <c r="CG663"/>
      <c r="CH663"/>
      <c r="CI663"/>
      <c r="CJ663"/>
      <c r="CK663"/>
      <c r="CL663"/>
      <c r="CM663"/>
      <c r="CN663"/>
      <c r="CO663"/>
      <c r="CP663"/>
      <c r="CQ663"/>
      <c r="CR663"/>
      <c r="CS663"/>
      <c r="CT663"/>
      <c r="CU663"/>
      <c r="CV663"/>
      <c r="CW663"/>
      <c r="CX663"/>
      <c r="CY663"/>
      <c r="CZ663"/>
      <c r="DA663"/>
      <c r="DB663"/>
      <c r="DC663"/>
      <c r="DD663"/>
      <c r="DE663"/>
      <c r="DF663"/>
      <c r="DG663"/>
      <c r="DH663"/>
      <c r="DI663"/>
      <c r="DJ663"/>
      <c r="DK663"/>
      <c r="DL663"/>
      <c r="DM663"/>
      <c r="DN663"/>
      <c r="DO663"/>
      <c r="DP663"/>
      <c r="DQ663"/>
      <c r="DR663"/>
      <c r="DS663"/>
      <c r="DT663"/>
      <c r="DU663"/>
      <c r="DV663"/>
      <c r="DW663"/>
      <c r="DX663"/>
      <c r="DY663"/>
      <c r="DZ663"/>
      <c r="EA663"/>
      <c r="EB663"/>
      <c r="EC663"/>
      <c r="ED663"/>
      <c r="EE663"/>
      <c r="EF663"/>
      <c r="EG663"/>
      <c r="EH663"/>
      <c r="EI663"/>
      <c r="EJ663"/>
      <c r="EK663"/>
      <c r="EL663"/>
      <c r="EM663"/>
      <c r="EN663"/>
      <c r="EO663"/>
      <c r="EP663"/>
      <c r="EQ663"/>
      <c r="ER663"/>
      <c r="ES663"/>
      <c r="ET663"/>
      <c r="EU663"/>
      <c r="EV663"/>
      <c r="EW663"/>
      <c r="EX663"/>
      <c r="EY663"/>
      <c r="EZ663"/>
      <c r="FA663"/>
      <c r="FB663"/>
      <c r="FC663"/>
      <c r="FD663"/>
      <c r="FE663"/>
      <c r="FF663"/>
      <c r="FG663"/>
      <c r="FH663"/>
      <c r="FI663"/>
      <c r="FJ663"/>
      <c r="FK663"/>
      <c r="FL663"/>
      <c r="FM663"/>
      <c r="FN663"/>
      <c r="FO663"/>
      <c r="FP663"/>
      <c r="FQ663"/>
      <c r="FR663"/>
      <c r="FS663"/>
      <c r="FT663"/>
      <c r="FU663"/>
      <c r="FV663"/>
      <c r="FW663"/>
      <c r="FX663"/>
      <c r="FY663"/>
      <c r="FZ663"/>
      <c r="GA663"/>
      <c r="GB663"/>
      <c r="GC663"/>
      <c r="GD663"/>
      <c r="GE663"/>
      <c r="GF663"/>
      <c r="GG663"/>
      <c r="GH663"/>
      <c r="GI663"/>
      <c r="GJ663"/>
      <c r="GK663"/>
      <c r="GL663"/>
      <c r="GM663"/>
      <c r="GN663"/>
      <c r="GO663"/>
      <c r="GP663"/>
      <c r="GQ663"/>
      <c r="GR663"/>
      <c r="GS663"/>
      <c r="GT663"/>
      <c r="GU663"/>
      <c r="GV663"/>
      <c r="GW663"/>
      <c r="GX663"/>
      <c r="GY663"/>
      <c r="GZ663"/>
      <c r="HA663"/>
      <c r="HB663"/>
      <c r="HC663"/>
      <c r="HD663"/>
      <c r="HE663"/>
      <c r="HF663"/>
      <c r="HG663"/>
    </row>
    <row r="664" spans="1:215" s="7" customFormat="1" ht="15.75" customHeight="1">
      <c r="A664" s="27" t="s">
        <v>544</v>
      </c>
      <c r="B664" s="14">
        <v>8435134808451</v>
      </c>
      <c r="C664" s="19" t="s">
        <v>1229</v>
      </c>
      <c r="D664" s="16" t="s">
        <v>1364</v>
      </c>
      <c r="E664" s="16" t="s">
        <v>1364</v>
      </c>
      <c r="F664" s="16" t="s">
        <v>1367</v>
      </c>
      <c r="G664" s="21">
        <v>1</v>
      </c>
      <c r="H664" s="19" t="s">
        <v>1227</v>
      </c>
      <c r="I664" s="17">
        <v>108</v>
      </c>
      <c r="J664" s="20">
        <v>497728</v>
      </c>
      <c r="K664" s="28" t="s">
        <v>1228</v>
      </c>
      <c r="L664" s="51">
        <v>1234</v>
      </c>
      <c r="M664"/>
      <c r="N664"/>
      <c r="O664"/>
      <c r="P664"/>
      <c r="Q664"/>
      <c r="R664"/>
      <c r="S664"/>
      <c r="T664"/>
      <c r="U664"/>
      <c r="V664"/>
      <c r="W664"/>
      <c r="X664"/>
      <c r="Y664"/>
      <c r="Z664"/>
      <c r="AA664"/>
      <c r="AB664"/>
      <c r="AC664"/>
      <c r="AD664"/>
      <c r="AE664"/>
      <c r="AF664"/>
      <c r="AG664"/>
      <c r="AH664"/>
      <c r="AI664"/>
      <c r="AJ664"/>
      <c r="AK664"/>
      <c r="AL664"/>
      <c r="AM664"/>
      <c r="AN664"/>
      <c r="AO664"/>
      <c r="AP664"/>
      <c r="AQ664"/>
      <c r="AR664"/>
      <c r="AS664"/>
      <c r="AT664"/>
      <c r="AU664"/>
      <c r="AV664"/>
      <c r="AW664"/>
      <c r="AX664"/>
      <c r="AY664"/>
      <c r="AZ664"/>
      <c r="BA664"/>
      <c r="BB664"/>
      <c r="BC664"/>
      <c r="BD664"/>
      <c r="BE664"/>
      <c r="BF664"/>
      <c r="BG664"/>
      <c r="BH664"/>
      <c r="BI664"/>
      <c r="BJ664"/>
      <c r="BK664"/>
      <c r="BL664"/>
      <c r="BM664"/>
      <c r="BN664"/>
      <c r="BO664"/>
      <c r="BP664"/>
      <c r="BQ664"/>
      <c r="BR664"/>
      <c r="BS664"/>
      <c r="BT664"/>
      <c r="BU664"/>
      <c r="BV664"/>
      <c r="BW664"/>
      <c r="BX664"/>
      <c r="BY664"/>
      <c r="BZ664"/>
      <c r="CA664"/>
      <c r="CB664"/>
      <c r="CC664"/>
      <c r="CD664"/>
      <c r="CE664"/>
      <c r="CF664"/>
      <c r="CG664"/>
      <c r="CH664"/>
      <c r="CI664"/>
      <c r="CJ664"/>
      <c r="CK664"/>
      <c r="CL664"/>
      <c r="CM664"/>
      <c r="CN664"/>
      <c r="CO664"/>
      <c r="CP664"/>
      <c r="CQ664"/>
      <c r="CR664"/>
      <c r="CS664"/>
      <c r="CT664"/>
      <c r="CU664"/>
      <c r="CV664"/>
      <c r="CW664"/>
      <c r="CX664"/>
      <c r="CY664"/>
      <c r="CZ664"/>
      <c r="DA664"/>
      <c r="DB664"/>
      <c r="DC664"/>
      <c r="DD664"/>
      <c r="DE664"/>
      <c r="DF664"/>
      <c r="DG664"/>
      <c r="DH664"/>
      <c r="DI664"/>
      <c r="DJ664"/>
      <c r="DK664"/>
      <c r="DL664"/>
      <c r="DM664"/>
      <c r="DN664"/>
      <c r="DO664"/>
      <c r="DP664"/>
      <c r="DQ664"/>
      <c r="DR664"/>
      <c r="DS664"/>
      <c r="DT664"/>
      <c r="DU664"/>
      <c r="DV664"/>
      <c r="DW664"/>
      <c r="DX664"/>
      <c r="DY664"/>
      <c r="DZ664"/>
      <c r="EA664"/>
      <c r="EB664"/>
      <c r="EC664"/>
      <c r="ED664"/>
      <c r="EE664"/>
      <c r="EF664"/>
      <c r="EG664"/>
      <c r="EH664"/>
      <c r="EI664"/>
      <c r="EJ664"/>
      <c r="EK664"/>
      <c r="EL664"/>
      <c r="EM664"/>
      <c r="EN664"/>
      <c r="EO664"/>
      <c r="EP664"/>
      <c r="EQ664"/>
      <c r="ER664"/>
      <c r="ES664"/>
      <c r="ET664"/>
      <c r="EU664"/>
      <c r="EV664"/>
      <c r="EW664"/>
      <c r="EX664"/>
      <c r="EY664"/>
      <c r="EZ664"/>
      <c r="FA664"/>
      <c r="FB664"/>
      <c r="FC664"/>
      <c r="FD664"/>
      <c r="FE664"/>
      <c r="FF664"/>
      <c r="FG664"/>
      <c r="FH664"/>
      <c r="FI664"/>
      <c r="FJ664"/>
      <c r="FK664"/>
      <c r="FL664"/>
      <c r="FM664"/>
      <c r="FN664"/>
      <c r="FO664"/>
      <c r="FP664"/>
      <c r="FQ664"/>
      <c r="FR664"/>
      <c r="FS664"/>
      <c r="FT664"/>
      <c r="FU664"/>
      <c r="FV664"/>
      <c r="FW664"/>
      <c r="FX664"/>
      <c r="FY664"/>
      <c r="FZ664"/>
      <c r="GA664"/>
      <c r="GB664"/>
      <c r="GC664"/>
      <c r="GD664"/>
      <c r="GE664"/>
      <c r="GF664"/>
      <c r="GG664"/>
      <c r="GH664"/>
      <c r="GI664"/>
      <c r="GJ664"/>
      <c r="GK664"/>
      <c r="GL664"/>
      <c r="GM664"/>
      <c r="GN664"/>
      <c r="GO664"/>
      <c r="GP664"/>
      <c r="GQ664"/>
      <c r="GR664"/>
      <c r="GS664"/>
      <c r="GT664"/>
      <c r="GU664"/>
      <c r="GV664"/>
      <c r="GW664"/>
      <c r="GX664"/>
      <c r="GY664"/>
      <c r="GZ664"/>
      <c r="HA664"/>
      <c r="HB664"/>
      <c r="HC664"/>
      <c r="HD664"/>
      <c r="HE664"/>
      <c r="HF664"/>
      <c r="HG664"/>
    </row>
    <row r="665" spans="1:215" s="7" customFormat="1" ht="15.75" customHeight="1">
      <c r="A665" s="27" t="s">
        <v>545</v>
      </c>
      <c r="B665" s="14">
        <v>8435134808468</v>
      </c>
      <c r="C665" s="19" t="s">
        <v>1230</v>
      </c>
      <c r="D665" s="16" t="s">
        <v>1364</v>
      </c>
      <c r="E665" s="16" t="s">
        <v>1364</v>
      </c>
      <c r="F665" s="16" t="s">
        <v>1367</v>
      </c>
      <c r="G665" s="21">
        <v>1</v>
      </c>
      <c r="H665" s="19" t="s">
        <v>1227</v>
      </c>
      <c r="I665" s="17">
        <v>111</v>
      </c>
      <c r="J665" s="20">
        <v>497728</v>
      </c>
      <c r="K665" s="28" t="s">
        <v>1228</v>
      </c>
      <c r="L665" s="51">
        <v>1378</v>
      </c>
      <c r="M665"/>
      <c r="N665"/>
      <c r="O665"/>
      <c r="P665"/>
      <c r="Q665"/>
      <c r="R665"/>
      <c r="S665"/>
      <c r="T665"/>
      <c r="U665"/>
      <c r="V665"/>
      <c r="W665"/>
      <c r="X665"/>
      <c r="Y665"/>
      <c r="Z665"/>
      <c r="AA665"/>
      <c r="AB665"/>
      <c r="AC665"/>
      <c r="AD665"/>
      <c r="AE665"/>
      <c r="AF665"/>
      <c r="AG665"/>
      <c r="AH665"/>
      <c r="AI665"/>
      <c r="AJ665"/>
      <c r="AK665"/>
      <c r="AL665"/>
      <c r="AM665"/>
      <c r="AN665"/>
      <c r="AO665"/>
      <c r="AP665"/>
      <c r="AQ665"/>
      <c r="AR665"/>
      <c r="AS665"/>
      <c r="AT665"/>
      <c r="AU665"/>
      <c r="AV665"/>
      <c r="AW665"/>
      <c r="AX665"/>
      <c r="AY665"/>
      <c r="AZ665"/>
      <c r="BA665"/>
      <c r="BB665"/>
      <c r="BC665"/>
      <c r="BD665"/>
      <c r="BE665"/>
      <c r="BF665"/>
      <c r="BG665"/>
      <c r="BH665"/>
      <c r="BI665"/>
      <c r="BJ665"/>
      <c r="BK665"/>
      <c r="BL665"/>
      <c r="BM665"/>
      <c r="BN665"/>
      <c r="BO665"/>
      <c r="BP665"/>
      <c r="BQ665"/>
      <c r="BR665"/>
      <c r="BS665"/>
      <c r="BT665"/>
      <c r="BU665"/>
      <c r="BV665"/>
      <c r="BW665"/>
      <c r="BX665"/>
      <c r="BY665"/>
      <c r="BZ665"/>
      <c r="CA665"/>
      <c r="CB665"/>
      <c r="CC665"/>
      <c r="CD665"/>
      <c r="CE665"/>
      <c r="CF665"/>
      <c r="CG665"/>
      <c r="CH665"/>
      <c r="CI665"/>
      <c r="CJ665"/>
      <c r="CK665"/>
      <c r="CL665"/>
      <c r="CM665"/>
      <c r="CN665"/>
      <c r="CO665"/>
      <c r="CP665"/>
      <c r="CQ665"/>
      <c r="CR665"/>
      <c r="CS665"/>
      <c r="CT665"/>
      <c r="CU665"/>
      <c r="CV665"/>
      <c r="CW665"/>
      <c r="CX665"/>
      <c r="CY665"/>
      <c r="CZ665"/>
      <c r="DA665"/>
      <c r="DB665"/>
      <c r="DC665"/>
      <c r="DD665"/>
      <c r="DE665"/>
      <c r="DF665"/>
      <c r="DG665"/>
      <c r="DH665"/>
      <c r="DI665"/>
      <c r="DJ665"/>
      <c r="DK665"/>
      <c r="DL665"/>
      <c r="DM665"/>
      <c r="DN665"/>
      <c r="DO665"/>
      <c r="DP665"/>
      <c r="DQ665"/>
      <c r="DR665"/>
      <c r="DS665"/>
      <c r="DT665"/>
      <c r="DU665"/>
      <c r="DV665"/>
      <c r="DW665"/>
      <c r="DX665"/>
      <c r="DY665"/>
      <c r="DZ665"/>
      <c r="EA665"/>
      <c r="EB665"/>
      <c r="EC665"/>
      <c r="ED665"/>
      <c r="EE665"/>
      <c r="EF665"/>
      <c r="EG665"/>
      <c r="EH665"/>
      <c r="EI665"/>
      <c r="EJ665"/>
      <c r="EK665"/>
      <c r="EL665"/>
      <c r="EM665"/>
      <c r="EN665"/>
      <c r="EO665"/>
      <c r="EP665"/>
      <c r="EQ665"/>
      <c r="ER665"/>
      <c r="ES665"/>
      <c r="ET665"/>
      <c r="EU665"/>
      <c r="EV665"/>
      <c r="EW665"/>
      <c r="EX665"/>
      <c r="EY665"/>
      <c r="EZ665"/>
      <c r="FA665"/>
      <c r="FB665"/>
      <c r="FC665"/>
      <c r="FD665"/>
      <c r="FE665"/>
      <c r="FF665"/>
      <c r="FG665"/>
      <c r="FH665"/>
      <c r="FI665"/>
      <c r="FJ665"/>
      <c r="FK665"/>
      <c r="FL665"/>
      <c r="FM665"/>
      <c r="FN665"/>
      <c r="FO665"/>
      <c r="FP665"/>
      <c r="FQ665"/>
      <c r="FR665"/>
      <c r="FS665"/>
      <c r="FT665"/>
      <c r="FU665"/>
      <c r="FV665"/>
      <c r="FW665"/>
      <c r="FX665"/>
      <c r="FY665"/>
      <c r="FZ665"/>
      <c r="GA665"/>
      <c r="GB665"/>
      <c r="GC665"/>
      <c r="GD665"/>
      <c r="GE665"/>
      <c r="GF665"/>
      <c r="GG665"/>
      <c r="GH665"/>
      <c r="GI665"/>
      <c r="GJ665"/>
      <c r="GK665"/>
      <c r="GL665"/>
      <c r="GM665"/>
      <c r="GN665"/>
      <c r="GO665"/>
      <c r="GP665"/>
      <c r="GQ665"/>
      <c r="GR665"/>
      <c r="GS665"/>
      <c r="GT665"/>
      <c r="GU665"/>
      <c r="GV665"/>
      <c r="GW665"/>
      <c r="GX665"/>
      <c r="GY665"/>
      <c r="GZ665"/>
      <c r="HA665"/>
      <c r="HB665"/>
      <c r="HC665"/>
      <c r="HD665"/>
      <c r="HE665"/>
      <c r="HF665"/>
      <c r="HG665"/>
    </row>
    <row r="666" spans="1:215" s="7" customFormat="1" ht="15.75" customHeight="1">
      <c r="A666" s="27" t="s">
        <v>1027</v>
      </c>
      <c r="B666" s="14">
        <v>8435134847580</v>
      </c>
      <c r="C666" s="19" t="s">
        <v>1032</v>
      </c>
      <c r="D666" s="16" t="s">
        <v>1364</v>
      </c>
      <c r="E666" s="16" t="s">
        <v>1364</v>
      </c>
      <c r="F666" s="16" t="s">
        <v>1368</v>
      </c>
      <c r="G666" s="21">
        <v>1</v>
      </c>
      <c r="H666" s="19" t="s">
        <v>1037</v>
      </c>
      <c r="I666" s="17">
        <v>65</v>
      </c>
      <c r="J666" s="20">
        <f>990*710*626</f>
        <v>440015400</v>
      </c>
      <c r="K666" s="28" t="s">
        <v>118</v>
      </c>
      <c r="L666" s="51">
        <v>933</v>
      </c>
      <c r="M666"/>
      <c r="N666"/>
      <c r="O666"/>
      <c r="P666"/>
      <c r="Q666"/>
      <c r="R666"/>
      <c r="S666"/>
      <c r="T666"/>
      <c r="U666"/>
      <c r="V666"/>
      <c r="W666"/>
      <c r="X666"/>
      <c r="Y666"/>
      <c r="Z666"/>
      <c r="AA666"/>
      <c r="AB666"/>
      <c r="AC666"/>
      <c r="AD666"/>
      <c r="AE666"/>
      <c r="AF666"/>
      <c r="AG666"/>
      <c r="AH666"/>
      <c r="AI666"/>
      <c r="AJ666"/>
      <c r="AK666"/>
      <c r="AL666"/>
      <c r="AM666"/>
      <c r="AN666"/>
      <c r="AO666"/>
      <c r="AP666"/>
      <c r="AQ666"/>
      <c r="AR666"/>
      <c r="AS666"/>
      <c r="AT666"/>
      <c r="AU666"/>
      <c r="AV666"/>
      <c r="AW666"/>
      <c r="AX666"/>
      <c r="AY666"/>
      <c r="AZ666"/>
      <c r="BA666"/>
      <c r="BB666"/>
      <c r="BC666"/>
      <c r="BD666"/>
      <c r="BE666"/>
      <c r="BF666"/>
      <c r="BG666"/>
      <c r="BH666"/>
      <c r="BI666"/>
      <c r="BJ666"/>
      <c r="BK666"/>
      <c r="BL666"/>
      <c r="BM666"/>
      <c r="BN666"/>
      <c r="BO666"/>
      <c r="BP666"/>
      <c r="BQ666"/>
      <c r="BR666"/>
      <c r="BS666"/>
      <c r="BT666"/>
      <c r="BU666"/>
      <c r="BV666"/>
      <c r="BW666"/>
      <c r="BX666"/>
      <c r="BY666"/>
      <c r="BZ666"/>
      <c r="CA666"/>
      <c r="CB666"/>
      <c r="CC666"/>
      <c r="CD666"/>
      <c r="CE666"/>
      <c r="CF666"/>
      <c r="CG666"/>
      <c r="CH666"/>
      <c r="CI666"/>
      <c r="CJ666"/>
      <c r="CK666"/>
      <c r="CL666"/>
      <c r="CM666"/>
      <c r="CN666"/>
      <c r="CO666"/>
      <c r="CP666"/>
      <c r="CQ666"/>
      <c r="CR666"/>
      <c r="CS666"/>
      <c r="CT666"/>
      <c r="CU666"/>
      <c r="CV666"/>
      <c r="CW666"/>
      <c r="CX666"/>
      <c r="CY666"/>
      <c r="CZ666"/>
      <c r="DA666"/>
      <c r="DB666"/>
      <c r="DC666"/>
      <c r="DD666"/>
      <c r="DE666"/>
      <c r="DF666"/>
      <c r="DG666"/>
      <c r="DH666"/>
      <c r="DI666"/>
      <c r="DJ666"/>
      <c r="DK666"/>
      <c r="DL666"/>
      <c r="DM666"/>
      <c r="DN666"/>
      <c r="DO666"/>
      <c r="DP666"/>
      <c r="DQ666"/>
      <c r="DR666"/>
      <c r="DS666"/>
      <c r="DT666"/>
      <c r="DU666"/>
      <c r="DV666"/>
      <c r="DW666"/>
      <c r="DX666"/>
      <c r="DY666"/>
      <c r="DZ666"/>
      <c r="EA666"/>
      <c r="EB666"/>
      <c r="EC666"/>
      <c r="ED666"/>
      <c r="EE666"/>
      <c r="EF666"/>
      <c r="EG666"/>
      <c r="EH666"/>
      <c r="EI666"/>
      <c r="EJ666"/>
      <c r="EK666"/>
      <c r="EL666"/>
      <c r="EM666"/>
      <c r="EN666"/>
      <c r="EO666"/>
      <c r="EP666"/>
      <c r="EQ666"/>
      <c r="ER666"/>
      <c r="ES666"/>
      <c r="ET666"/>
      <c r="EU666"/>
      <c r="EV666"/>
      <c r="EW666"/>
      <c r="EX666"/>
      <c r="EY666"/>
      <c r="EZ666"/>
      <c r="FA666"/>
      <c r="FB666"/>
      <c r="FC666"/>
      <c r="FD666"/>
      <c r="FE666"/>
      <c r="FF666"/>
      <c r="FG666"/>
      <c r="FH666"/>
      <c r="FI666"/>
      <c r="FJ666"/>
      <c r="FK666"/>
      <c r="FL666"/>
      <c r="FM666"/>
      <c r="FN666"/>
      <c r="FO666"/>
      <c r="FP666"/>
      <c r="FQ666"/>
      <c r="FR666"/>
      <c r="FS666"/>
      <c r="FT666"/>
      <c r="FU666"/>
      <c r="FV666"/>
      <c r="FW666"/>
      <c r="FX666"/>
      <c r="FY666"/>
      <c r="FZ666"/>
      <c r="GA666"/>
      <c r="GB666"/>
      <c r="GC666"/>
      <c r="GD666"/>
      <c r="GE666"/>
      <c r="GF666"/>
      <c r="GG666"/>
      <c r="GH666"/>
      <c r="GI666"/>
      <c r="GJ666"/>
      <c r="GK666"/>
      <c r="GL666"/>
      <c r="GM666"/>
      <c r="GN666"/>
      <c r="GO666"/>
      <c r="GP666"/>
      <c r="GQ666"/>
      <c r="GR666"/>
      <c r="GS666"/>
      <c r="GT666"/>
      <c r="GU666"/>
      <c r="GV666"/>
      <c r="GW666"/>
      <c r="GX666"/>
      <c r="GY666"/>
      <c r="GZ666"/>
      <c r="HA666"/>
      <c r="HB666"/>
      <c r="HC666"/>
      <c r="HD666"/>
      <c r="HE666"/>
      <c r="HF666"/>
      <c r="HG666"/>
    </row>
    <row r="667" spans="1:215" s="7" customFormat="1" ht="15.75" customHeight="1">
      <c r="A667" s="27" t="s">
        <v>1028</v>
      </c>
      <c r="B667" s="14">
        <v>8435134847597</v>
      </c>
      <c r="C667" s="19" t="s">
        <v>1033</v>
      </c>
      <c r="D667" s="16" t="s">
        <v>1364</v>
      </c>
      <c r="E667" s="16" t="s">
        <v>1364</v>
      </c>
      <c r="F667" s="16" t="s">
        <v>1368</v>
      </c>
      <c r="G667" s="21">
        <v>1</v>
      </c>
      <c r="H667" s="19" t="s">
        <v>1037</v>
      </c>
      <c r="I667" s="17">
        <v>81</v>
      </c>
      <c r="J667" s="20">
        <f>1200*710*626</f>
        <v>533352000</v>
      </c>
      <c r="K667" s="28" t="s">
        <v>1118</v>
      </c>
      <c r="L667" s="51">
        <v>1065</v>
      </c>
      <c r="M667"/>
      <c r="N667"/>
      <c r="O667"/>
      <c r="P667"/>
      <c r="Q667"/>
      <c r="R667"/>
      <c r="S667"/>
      <c r="T667"/>
      <c r="U667"/>
      <c r="V667"/>
      <c r="W667"/>
      <c r="X667"/>
      <c r="Y667"/>
      <c r="Z667"/>
      <c r="AA667"/>
      <c r="AB667"/>
      <c r="AC667"/>
      <c r="AD667"/>
      <c r="AE667"/>
      <c r="AF667"/>
      <c r="AG667"/>
      <c r="AH667"/>
      <c r="AI667"/>
      <c r="AJ667"/>
      <c r="AK667"/>
      <c r="AL667"/>
      <c r="AM667"/>
      <c r="AN667"/>
      <c r="AO667"/>
      <c r="AP667"/>
      <c r="AQ667"/>
      <c r="AR667"/>
      <c r="AS667"/>
      <c r="AT667"/>
      <c r="AU667"/>
      <c r="AV667"/>
      <c r="AW667"/>
      <c r="AX667"/>
      <c r="AY667"/>
      <c r="AZ667"/>
      <c r="BA667"/>
      <c r="BB667"/>
      <c r="BC667"/>
      <c r="BD667"/>
      <c r="BE667"/>
      <c r="BF667"/>
      <c r="BG667"/>
      <c r="BH667"/>
      <c r="BI667"/>
      <c r="BJ667"/>
      <c r="BK667"/>
      <c r="BL667"/>
      <c r="BM667"/>
      <c r="BN667"/>
      <c r="BO667"/>
      <c r="BP667"/>
      <c r="BQ667"/>
      <c r="BR667"/>
      <c r="BS667"/>
      <c r="BT667"/>
      <c r="BU667"/>
      <c r="BV667"/>
      <c r="BW667"/>
      <c r="BX667"/>
      <c r="BY667"/>
      <c r="BZ667"/>
      <c r="CA667"/>
      <c r="CB667"/>
      <c r="CC667"/>
      <c r="CD667"/>
      <c r="CE667"/>
      <c r="CF667"/>
      <c r="CG667"/>
      <c r="CH667"/>
      <c r="CI667"/>
      <c r="CJ667"/>
      <c r="CK667"/>
      <c r="CL667"/>
      <c r="CM667"/>
      <c r="CN667"/>
      <c r="CO667"/>
      <c r="CP667"/>
      <c r="CQ667"/>
      <c r="CR667"/>
      <c r="CS667"/>
      <c r="CT667"/>
      <c r="CU667"/>
      <c r="CV667"/>
      <c r="CW667"/>
      <c r="CX667"/>
      <c r="CY667"/>
      <c r="CZ667"/>
      <c r="DA667"/>
      <c r="DB667"/>
      <c r="DC667"/>
      <c r="DD667"/>
      <c r="DE667"/>
      <c r="DF667"/>
      <c r="DG667"/>
      <c r="DH667"/>
      <c r="DI667"/>
      <c r="DJ667"/>
      <c r="DK667"/>
      <c r="DL667"/>
      <c r="DM667"/>
      <c r="DN667"/>
      <c r="DO667"/>
      <c r="DP667"/>
      <c r="DQ667"/>
      <c r="DR667"/>
      <c r="DS667"/>
      <c r="DT667"/>
      <c r="DU667"/>
      <c r="DV667"/>
      <c r="DW667"/>
      <c r="DX667"/>
      <c r="DY667"/>
      <c r="DZ667"/>
      <c r="EA667"/>
      <c r="EB667"/>
      <c r="EC667"/>
      <c r="ED667"/>
      <c r="EE667"/>
      <c r="EF667"/>
      <c r="EG667"/>
      <c r="EH667"/>
      <c r="EI667"/>
      <c r="EJ667"/>
      <c r="EK667"/>
      <c r="EL667"/>
      <c r="EM667"/>
      <c r="EN667"/>
      <c r="EO667"/>
      <c r="EP667"/>
      <c r="EQ667"/>
      <c r="ER667"/>
      <c r="ES667"/>
      <c r="ET667"/>
      <c r="EU667"/>
      <c r="EV667"/>
      <c r="EW667"/>
      <c r="EX667"/>
      <c r="EY667"/>
      <c r="EZ667"/>
      <c r="FA667"/>
      <c r="FB667"/>
      <c r="FC667"/>
      <c r="FD667"/>
      <c r="FE667"/>
      <c r="FF667"/>
      <c r="FG667"/>
      <c r="FH667"/>
      <c r="FI667"/>
      <c r="FJ667"/>
      <c r="FK667"/>
      <c r="FL667"/>
      <c r="FM667"/>
      <c r="FN667"/>
      <c r="FO667"/>
      <c r="FP667"/>
      <c r="FQ667"/>
      <c r="FR667"/>
      <c r="FS667"/>
      <c r="FT667"/>
      <c r="FU667"/>
      <c r="FV667"/>
      <c r="FW667"/>
      <c r="FX667"/>
      <c r="FY667"/>
      <c r="FZ667"/>
      <c r="GA667"/>
      <c r="GB667"/>
      <c r="GC667"/>
      <c r="GD667"/>
      <c r="GE667"/>
      <c r="GF667"/>
      <c r="GG667"/>
      <c r="GH667"/>
      <c r="GI667"/>
      <c r="GJ667"/>
      <c r="GK667"/>
      <c r="GL667"/>
      <c r="GM667"/>
      <c r="GN667"/>
      <c r="GO667"/>
      <c r="GP667"/>
      <c r="GQ667"/>
      <c r="GR667"/>
      <c r="GS667"/>
      <c r="GT667"/>
      <c r="GU667"/>
      <c r="GV667"/>
      <c r="GW667"/>
      <c r="GX667"/>
      <c r="GY667"/>
      <c r="GZ667"/>
      <c r="HA667"/>
      <c r="HB667"/>
      <c r="HC667"/>
      <c r="HD667"/>
      <c r="HE667"/>
      <c r="HF667"/>
      <c r="HG667"/>
    </row>
    <row r="668" spans="1:215" s="7" customFormat="1" ht="15.75" customHeight="1">
      <c r="A668" s="27" t="s">
        <v>1029</v>
      </c>
      <c r="B668" s="14">
        <v>8435134847603</v>
      </c>
      <c r="C668" s="19" t="s">
        <v>1034</v>
      </c>
      <c r="D668" s="16" t="s">
        <v>1364</v>
      </c>
      <c r="E668" s="16" t="s">
        <v>1364</v>
      </c>
      <c r="F668" s="16" t="s">
        <v>1368</v>
      </c>
      <c r="G668" s="21">
        <v>1</v>
      </c>
      <c r="H668" s="19" t="s">
        <v>1037</v>
      </c>
      <c r="I668" s="17">
        <v>90</v>
      </c>
      <c r="J668" s="20">
        <f>1450*710*626</f>
        <v>644467000</v>
      </c>
      <c r="K668" s="28" t="s">
        <v>119</v>
      </c>
      <c r="L668" s="51">
        <v>1408</v>
      </c>
      <c r="M668"/>
      <c r="N668"/>
      <c r="O668"/>
      <c r="P668"/>
      <c r="Q668"/>
      <c r="R668"/>
      <c r="S668"/>
      <c r="T668"/>
      <c r="U668"/>
      <c r="V668"/>
      <c r="W668"/>
      <c r="X668"/>
      <c r="Y668"/>
      <c r="Z668"/>
      <c r="AA668"/>
      <c r="AB668"/>
      <c r="AC668"/>
      <c r="AD668"/>
      <c r="AE668"/>
      <c r="AF668"/>
      <c r="AG668"/>
      <c r="AH668"/>
      <c r="AI668"/>
      <c r="AJ668"/>
      <c r="AK668"/>
      <c r="AL668"/>
      <c r="AM668"/>
      <c r="AN668"/>
      <c r="AO668"/>
      <c r="AP668"/>
      <c r="AQ668"/>
      <c r="AR668"/>
      <c r="AS668"/>
      <c r="AT668"/>
      <c r="AU668"/>
      <c r="AV668"/>
      <c r="AW668"/>
      <c r="AX668"/>
      <c r="AY668"/>
      <c r="AZ668"/>
      <c r="BA668"/>
      <c r="BB668"/>
      <c r="BC668"/>
      <c r="BD668"/>
      <c r="BE668"/>
      <c r="BF668"/>
      <c r="BG668"/>
      <c r="BH668"/>
      <c r="BI668"/>
      <c r="BJ668"/>
      <c r="BK668"/>
      <c r="BL668"/>
      <c r="BM668"/>
      <c r="BN668"/>
      <c r="BO668"/>
      <c r="BP668"/>
      <c r="BQ668"/>
      <c r="BR668"/>
      <c r="BS668"/>
      <c r="BT668"/>
      <c r="BU668"/>
      <c r="BV668"/>
      <c r="BW668"/>
      <c r="BX668"/>
      <c r="BY668"/>
      <c r="BZ668"/>
      <c r="CA668"/>
      <c r="CB668"/>
      <c r="CC668"/>
      <c r="CD668"/>
      <c r="CE668"/>
      <c r="CF668"/>
      <c r="CG668"/>
      <c r="CH668"/>
      <c r="CI668"/>
      <c r="CJ668"/>
      <c r="CK668"/>
      <c r="CL668"/>
      <c r="CM668"/>
      <c r="CN668"/>
      <c r="CO668"/>
      <c r="CP668"/>
      <c r="CQ668"/>
      <c r="CR668"/>
      <c r="CS668"/>
      <c r="CT668"/>
      <c r="CU668"/>
      <c r="CV668"/>
      <c r="CW668"/>
      <c r="CX668"/>
      <c r="CY668"/>
      <c r="CZ668"/>
      <c r="DA668"/>
      <c r="DB668"/>
      <c r="DC668"/>
      <c r="DD668"/>
      <c r="DE668"/>
      <c r="DF668"/>
      <c r="DG668"/>
      <c r="DH668"/>
      <c r="DI668"/>
      <c r="DJ668"/>
      <c r="DK668"/>
      <c r="DL668"/>
      <c r="DM668"/>
      <c r="DN668"/>
      <c r="DO668"/>
      <c r="DP668"/>
      <c r="DQ668"/>
      <c r="DR668"/>
      <c r="DS668"/>
      <c r="DT668"/>
      <c r="DU668"/>
      <c r="DV668"/>
      <c r="DW668"/>
      <c r="DX668"/>
      <c r="DY668"/>
      <c r="DZ668"/>
      <c r="EA668"/>
      <c r="EB668"/>
      <c r="EC668"/>
      <c r="ED668"/>
      <c r="EE668"/>
      <c r="EF668"/>
      <c r="EG668"/>
      <c r="EH668"/>
      <c r="EI668"/>
      <c r="EJ668"/>
      <c r="EK668"/>
      <c r="EL668"/>
      <c r="EM668"/>
      <c r="EN668"/>
      <c r="EO668"/>
      <c r="EP668"/>
      <c r="EQ668"/>
      <c r="ER668"/>
      <c r="ES668"/>
      <c r="ET668"/>
      <c r="EU668"/>
      <c r="EV668"/>
      <c r="EW668"/>
      <c r="EX668"/>
      <c r="EY668"/>
      <c r="EZ668"/>
      <c r="FA668"/>
      <c r="FB668"/>
      <c r="FC668"/>
      <c r="FD668"/>
      <c r="FE668"/>
      <c r="FF668"/>
      <c r="FG668"/>
      <c r="FH668"/>
      <c r="FI668"/>
      <c r="FJ668"/>
      <c r="FK668"/>
      <c r="FL668"/>
      <c r="FM668"/>
      <c r="FN668"/>
      <c r="FO668"/>
      <c r="FP668"/>
      <c r="FQ668"/>
      <c r="FR668"/>
      <c r="FS668"/>
      <c r="FT668"/>
      <c r="FU668"/>
      <c r="FV668"/>
      <c r="FW668"/>
      <c r="FX668"/>
      <c r="FY668"/>
      <c r="FZ668"/>
      <c r="GA668"/>
      <c r="GB668"/>
      <c r="GC668"/>
      <c r="GD668"/>
      <c r="GE668"/>
      <c r="GF668"/>
      <c r="GG668"/>
      <c r="GH668"/>
      <c r="GI668"/>
      <c r="GJ668"/>
      <c r="GK668"/>
      <c r="GL668"/>
      <c r="GM668"/>
      <c r="GN668"/>
      <c r="GO668"/>
      <c r="GP668"/>
      <c r="GQ668"/>
      <c r="GR668"/>
      <c r="GS668"/>
      <c r="GT668"/>
      <c r="GU668"/>
      <c r="GV668"/>
      <c r="GW668"/>
      <c r="GX668"/>
      <c r="GY668"/>
      <c r="GZ668"/>
      <c r="HA668"/>
      <c r="HB668"/>
      <c r="HC668"/>
      <c r="HD668"/>
      <c r="HE668"/>
      <c r="HF668"/>
      <c r="HG668"/>
    </row>
    <row r="669" spans="1:215" s="7" customFormat="1" ht="15.75" customHeight="1">
      <c r="A669" s="27" t="s">
        <v>1030</v>
      </c>
      <c r="B669" s="14">
        <v>8435134847610</v>
      </c>
      <c r="C669" s="19" t="s">
        <v>1035</v>
      </c>
      <c r="D669" s="16" t="s">
        <v>1364</v>
      </c>
      <c r="E669" s="16" t="s">
        <v>1364</v>
      </c>
      <c r="F669" s="16" t="s">
        <v>1367</v>
      </c>
      <c r="G669" s="21">
        <v>1</v>
      </c>
      <c r="H669" s="19" t="s">
        <v>1037</v>
      </c>
      <c r="I669" s="17">
        <v>96</v>
      </c>
      <c r="J669" s="20">
        <f>1600*710*656</f>
        <v>745216000</v>
      </c>
      <c r="K669" s="28" t="s">
        <v>120</v>
      </c>
      <c r="L669" s="51">
        <v>1568</v>
      </c>
      <c r="M669"/>
      <c r="N669"/>
      <c r="O669"/>
      <c r="P669"/>
      <c r="Q669"/>
      <c r="R669"/>
      <c r="S669"/>
      <c r="T669"/>
      <c r="U669"/>
      <c r="V669"/>
      <c r="W669"/>
      <c r="X669"/>
      <c r="Y669"/>
      <c r="Z669"/>
      <c r="AA669"/>
      <c r="AB669"/>
      <c r="AC669"/>
      <c r="AD669"/>
      <c r="AE669"/>
      <c r="AF669"/>
      <c r="AG669"/>
      <c r="AH669"/>
      <c r="AI669"/>
      <c r="AJ669"/>
      <c r="AK669"/>
      <c r="AL669"/>
      <c r="AM669"/>
      <c r="AN669"/>
      <c r="AO669"/>
      <c r="AP669"/>
      <c r="AQ669"/>
      <c r="AR669"/>
      <c r="AS669"/>
      <c r="AT669"/>
      <c r="AU669"/>
      <c r="AV669"/>
      <c r="AW669"/>
      <c r="AX669"/>
      <c r="AY669"/>
      <c r="AZ669"/>
      <c r="BA669"/>
      <c r="BB669"/>
      <c r="BC669"/>
      <c r="BD669"/>
      <c r="BE669"/>
      <c r="BF669"/>
      <c r="BG669"/>
      <c r="BH669"/>
      <c r="BI669"/>
      <c r="BJ669"/>
      <c r="BK669"/>
      <c r="BL669"/>
      <c r="BM669"/>
      <c r="BN669"/>
      <c r="BO669"/>
      <c r="BP669"/>
      <c r="BQ669"/>
      <c r="BR669"/>
      <c r="BS669"/>
      <c r="BT669"/>
      <c r="BU669"/>
      <c r="BV669"/>
      <c r="BW669"/>
      <c r="BX669"/>
      <c r="BY669"/>
      <c r="BZ669"/>
      <c r="CA669"/>
      <c r="CB669"/>
      <c r="CC669"/>
      <c r="CD669"/>
      <c r="CE669"/>
      <c r="CF669"/>
      <c r="CG669"/>
      <c r="CH669"/>
      <c r="CI669"/>
      <c r="CJ669"/>
      <c r="CK669"/>
      <c r="CL669"/>
      <c r="CM669"/>
      <c r="CN669"/>
      <c r="CO669"/>
      <c r="CP669"/>
      <c r="CQ669"/>
      <c r="CR669"/>
      <c r="CS669"/>
      <c r="CT669"/>
      <c r="CU669"/>
      <c r="CV669"/>
      <c r="CW669"/>
      <c r="CX669"/>
      <c r="CY669"/>
      <c r="CZ669"/>
      <c r="DA669"/>
      <c r="DB669"/>
      <c r="DC669"/>
      <c r="DD669"/>
      <c r="DE669"/>
      <c r="DF669"/>
      <c r="DG669"/>
      <c r="DH669"/>
      <c r="DI669"/>
      <c r="DJ669"/>
      <c r="DK669"/>
      <c r="DL669"/>
      <c r="DM669"/>
      <c r="DN669"/>
      <c r="DO669"/>
      <c r="DP669"/>
      <c r="DQ669"/>
      <c r="DR669"/>
      <c r="DS669"/>
      <c r="DT669"/>
      <c r="DU669"/>
      <c r="DV669"/>
      <c r="DW669"/>
      <c r="DX669"/>
      <c r="DY669"/>
      <c r="DZ669"/>
      <c r="EA669"/>
      <c r="EB669"/>
      <c r="EC669"/>
      <c r="ED669"/>
      <c r="EE669"/>
      <c r="EF669"/>
      <c r="EG669"/>
      <c r="EH669"/>
      <c r="EI669"/>
      <c r="EJ669"/>
      <c r="EK669"/>
      <c r="EL669"/>
      <c r="EM669"/>
      <c r="EN669"/>
      <c r="EO669"/>
      <c r="EP669"/>
      <c r="EQ669"/>
      <c r="ER669"/>
      <c r="ES669"/>
      <c r="ET669"/>
      <c r="EU669"/>
      <c r="EV669"/>
      <c r="EW669"/>
      <c r="EX669"/>
      <c r="EY669"/>
      <c r="EZ669"/>
      <c r="FA669"/>
      <c r="FB669"/>
      <c r="FC669"/>
      <c r="FD669"/>
      <c r="FE669"/>
      <c r="FF669"/>
      <c r="FG669"/>
      <c r="FH669"/>
      <c r="FI669"/>
      <c r="FJ669"/>
      <c r="FK669"/>
      <c r="FL669"/>
      <c r="FM669"/>
      <c r="FN669"/>
      <c r="FO669"/>
      <c r="FP669"/>
      <c r="FQ669"/>
      <c r="FR669"/>
      <c r="FS669"/>
      <c r="FT669"/>
      <c r="FU669"/>
      <c r="FV669"/>
      <c r="FW669"/>
      <c r="FX669"/>
      <c r="FY669"/>
      <c r="FZ669"/>
      <c r="GA669"/>
      <c r="GB669"/>
      <c r="GC669"/>
      <c r="GD669"/>
      <c r="GE669"/>
      <c r="GF669"/>
      <c r="GG669"/>
      <c r="GH669"/>
      <c r="GI669"/>
      <c r="GJ669"/>
      <c r="GK669"/>
      <c r="GL669"/>
      <c r="GM669"/>
      <c r="GN669"/>
      <c r="GO669"/>
      <c r="GP669"/>
      <c r="GQ669"/>
      <c r="GR669"/>
      <c r="GS669"/>
      <c r="GT669"/>
      <c r="GU669"/>
      <c r="GV669"/>
      <c r="GW669"/>
      <c r="GX669"/>
      <c r="GY669"/>
      <c r="GZ669"/>
      <c r="HA669"/>
      <c r="HB669"/>
      <c r="HC669"/>
      <c r="HD669"/>
      <c r="HE669"/>
      <c r="HF669"/>
      <c r="HG669"/>
    </row>
    <row r="670" spans="1:215" s="7" customFormat="1" ht="15.75" customHeight="1">
      <c r="A670" s="27" t="s">
        <v>1031</v>
      </c>
      <c r="B670" s="14">
        <v>8435134847627</v>
      </c>
      <c r="C670" s="19" t="s">
        <v>1036</v>
      </c>
      <c r="D670" s="16" t="s">
        <v>1364</v>
      </c>
      <c r="E670" s="16" t="s">
        <v>1364</v>
      </c>
      <c r="F670" s="16" t="s">
        <v>1367</v>
      </c>
      <c r="G670" s="21">
        <v>1</v>
      </c>
      <c r="H670" s="19" t="s">
        <v>1037</v>
      </c>
      <c r="I670" s="17">
        <v>110</v>
      </c>
      <c r="J670" s="20">
        <f>1850*710*656</f>
        <v>861656000</v>
      </c>
      <c r="K670" s="28" t="s">
        <v>107</v>
      </c>
      <c r="L670" s="51">
        <v>1816</v>
      </c>
      <c r="M670"/>
      <c r="N670"/>
      <c r="O670"/>
      <c r="P670"/>
      <c r="Q670"/>
      <c r="R670"/>
      <c r="S670"/>
      <c r="T670"/>
      <c r="U670"/>
      <c r="V670"/>
      <c r="W670"/>
      <c r="X670"/>
      <c r="Y670"/>
      <c r="Z670"/>
      <c r="AA670"/>
      <c r="AB670"/>
      <c r="AC670"/>
      <c r="AD670"/>
      <c r="AE670"/>
      <c r="AF670"/>
      <c r="AG670"/>
      <c r="AH670"/>
      <c r="AI670"/>
      <c r="AJ670"/>
      <c r="AK670"/>
      <c r="AL670"/>
      <c r="AM670"/>
      <c r="AN670"/>
      <c r="AO670"/>
      <c r="AP670"/>
      <c r="AQ670"/>
      <c r="AR670"/>
      <c r="AS670"/>
      <c r="AT670"/>
      <c r="AU670"/>
      <c r="AV670"/>
      <c r="AW670"/>
      <c r="AX670"/>
      <c r="AY670"/>
      <c r="AZ670"/>
      <c r="BA670"/>
      <c r="BB670"/>
      <c r="BC670"/>
      <c r="BD670"/>
      <c r="BE670"/>
      <c r="BF670"/>
      <c r="BG670"/>
      <c r="BH670"/>
      <c r="BI670"/>
      <c r="BJ670"/>
      <c r="BK670"/>
      <c r="BL670"/>
      <c r="BM670"/>
      <c r="BN670"/>
      <c r="BO670"/>
      <c r="BP670"/>
      <c r="BQ670"/>
      <c r="BR670"/>
      <c r="BS670"/>
      <c r="BT670"/>
      <c r="BU670"/>
      <c r="BV670"/>
      <c r="BW670"/>
      <c r="BX670"/>
      <c r="BY670"/>
      <c r="BZ670"/>
      <c r="CA670"/>
      <c r="CB670"/>
      <c r="CC670"/>
      <c r="CD670"/>
      <c r="CE670"/>
      <c r="CF670"/>
      <c r="CG670"/>
      <c r="CH670"/>
      <c r="CI670"/>
      <c r="CJ670"/>
      <c r="CK670"/>
      <c r="CL670"/>
      <c r="CM670"/>
      <c r="CN670"/>
      <c r="CO670"/>
      <c r="CP670"/>
      <c r="CQ670"/>
      <c r="CR670"/>
      <c r="CS670"/>
      <c r="CT670"/>
      <c r="CU670"/>
      <c r="CV670"/>
      <c r="CW670"/>
      <c r="CX670"/>
      <c r="CY670"/>
      <c r="CZ670"/>
      <c r="DA670"/>
      <c r="DB670"/>
      <c r="DC670"/>
      <c r="DD670"/>
      <c r="DE670"/>
      <c r="DF670"/>
      <c r="DG670"/>
      <c r="DH670"/>
      <c r="DI670"/>
      <c r="DJ670"/>
      <c r="DK670"/>
      <c r="DL670"/>
      <c r="DM670"/>
      <c r="DN670"/>
      <c r="DO670"/>
      <c r="DP670"/>
      <c r="DQ670"/>
      <c r="DR670"/>
      <c r="DS670"/>
      <c r="DT670"/>
      <c r="DU670"/>
      <c r="DV670"/>
      <c r="DW670"/>
      <c r="DX670"/>
      <c r="DY670"/>
      <c r="DZ670"/>
      <c r="EA670"/>
      <c r="EB670"/>
      <c r="EC670"/>
      <c r="ED670"/>
      <c r="EE670"/>
      <c r="EF670"/>
      <c r="EG670"/>
      <c r="EH670"/>
      <c r="EI670"/>
      <c r="EJ670"/>
      <c r="EK670"/>
      <c r="EL670"/>
      <c r="EM670"/>
      <c r="EN670"/>
      <c r="EO670"/>
      <c r="EP670"/>
      <c r="EQ670"/>
      <c r="ER670"/>
      <c r="ES670"/>
      <c r="ET670"/>
      <c r="EU670"/>
      <c r="EV670"/>
      <c r="EW670"/>
      <c r="EX670"/>
      <c r="EY670"/>
      <c r="EZ670"/>
      <c r="FA670"/>
      <c r="FB670"/>
      <c r="FC670"/>
      <c r="FD670"/>
      <c r="FE670"/>
      <c r="FF670"/>
      <c r="FG670"/>
      <c r="FH670"/>
      <c r="FI670"/>
      <c r="FJ670"/>
      <c r="FK670"/>
      <c r="FL670"/>
      <c r="FM670"/>
      <c r="FN670"/>
      <c r="FO670"/>
      <c r="FP670"/>
      <c r="FQ670"/>
      <c r="FR670"/>
      <c r="FS670"/>
      <c r="FT670"/>
      <c r="FU670"/>
      <c r="FV670"/>
      <c r="FW670"/>
      <c r="FX670"/>
      <c r="FY670"/>
      <c r="FZ670"/>
      <c r="GA670"/>
      <c r="GB670"/>
      <c r="GC670"/>
      <c r="GD670"/>
      <c r="GE670"/>
      <c r="GF670"/>
      <c r="GG670"/>
      <c r="GH670"/>
      <c r="GI670"/>
      <c r="GJ670"/>
      <c r="GK670"/>
      <c r="GL670"/>
      <c r="GM670"/>
      <c r="GN670"/>
      <c r="GO670"/>
      <c r="GP670"/>
      <c r="GQ670"/>
      <c r="GR670"/>
      <c r="GS670"/>
      <c r="GT670"/>
      <c r="GU670"/>
      <c r="GV670"/>
      <c r="GW670"/>
      <c r="GX670"/>
      <c r="GY670"/>
      <c r="GZ670"/>
      <c r="HA670"/>
      <c r="HB670"/>
      <c r="HC670"/>
      <c r="HD670"/>
      <c r="HE670"/>
      <c r="HF670"/>
      <c r="HG670"/>
    </row>
    <row r="671" spans="1:215" s="7" customFormat="1" ht="15.75" customHeight="1">
      <c r="A671" s="27" t="s">
        <v>1047</v>
      </c>
      <c r="B671" s="14">
        <v>8435134847726</v>
      </c>
      <c r="C671" s="19" t="s">
        <v>1056</v>
      </c>
      <c r="D671" s="16" t="s">
        <v>1364</v>
      </c>
      <c r="E671" s="16" t="s">
        <v>1364</v>
      </c>
      <c r="F671" s="16" t="s">
        <v>1368</v>
      </c>
      <c r="G671" s="21">
        <v>1</v>
      </c>
      <c r="H671" s="19" t="s">
        <v>1037</v>
      </c>
      <c r="I671" s="17">
        <v>65</v>
      </c>
      <c r="J671" s="20">
        <f>990*710*626</f>
        <v>440015400</v>
      </c>
      <c r="K671" s="28" t="s">
        <v>118</v>
      </c>
      <c r="L671" s="51">
        <v>831</v>
      </c>
      <c r="M671"/>
      <c r="N671"/>
      <c r="O671"/>
      <c r="P671"/>
      <c r="Q671"/>
      <c r="R671"/>
      <c r="S671"/>
      <c r="T671"/>
      <c r="U671"/>
      <c r="V671"/>
      <c r="W671"/>
      <c r="X671"/>
      <c r="Y671"/>
      <c r="Z671"/>
      <c r="AA671"/>
      <c r="AB671"/>
      <c r="AC671"/>
      <c r="AD671"/>
      <c r="AE671"/>
      <c r="AF671"/>
      <c r="AG671"/>
      <c r="AH671"/>
      <c r="AI671"/>
      <c r="AJ671"/>
      <c r="AK671"/>
      <c r="AL671"/>
      <c r="AM671"/>
      <c r="AN671"/>
      <c r="AO671"/>
      <c r="AP671"/>
      <c r="AQ671"/>
      <c r="AR671"/>
      <c r="AS671"/>
      <c r="AT671"/>
      <c r="AU671"/>
      <c r="AV671"/>
      <c r="AW671"/>
      <c r="AX671"/>
      <c r="AY671"/>
      <c r="AZ671"/>
      <c r="BA671"/>
      <c r="BB671"/>
      <c r="BC671"/>
      <c r="BD671"/>
      <c r="BE671"/>
      <c r="BF671"/>
      <c r="BG671"/>
      <c r="BH671"/>
      <c r="BI671"/>
      <c r="BJ671"/>
      <c r="BK671"/>
      <c r="BL671"/>
      <c r="BM671"/>
      <c r="BN671"/>
      <c r="BO671"/>
      <c r="BP671"/>
      <c r="BQ671"/>
      <c r="BR671"/>
      <c r="BS671"/>
      <c r="BT671"/>
      <c r="BU671"/>
      <c r="BV671"/>
      <c r="BW671"/>
      <c r="BX671"/>
      <c r="BY671"/>
      <c r="BZ671"/>
      <c r="CA671"/>
      <c r="CB671"/>
      <c r="CC671"/>
      <c r="CD671"/>
      <c r="CE671"/>
      <c r="CF671"/>
      <c r="CG671"/>
      <c r="CH671"/>
      <c r="CI671"/>
      <c r="CJ671"/>
      <c r="CK671"/>
      <c r="CL671"/>
      <c r="CM671"/>
      <c r="CN671"/>
      <c r="CO671"/>
      <c r="CP671"/>
      <c r="CQ671"/>
      <c r="CR671"/>
      <c r="CS671"/>
      <c r="CT671"/>
      <c r="CU671"/>
      <c r="CV671"/>
      <c r="CW671"/>
      <c r="CX671"/>
      <c r="CY671"/>
      <c r="CZ671"/>
      <c r="DA671"/>
      <c r="DB671"/>
      <c r="DC671"/>
      <c r="DD671"/>
      <c r="DE671"/>
      <c r="DF671"/>
      <c r="DG671"/>
      <c r="DH671"/>
      <c r="DI671"/>
      <c r="DJ671"/>
      <c r="DK671"/>
      <c r="DL671"/>
      <c r="DM671"/>
      <c r="DN671"/>
      <c r="DO671"/>
      <c r="DP671"/>
      <c r="DQ671"/>
      <c r="DR671"/>
      <c r="DS671"/>
      <c r="DT671"/>
      <c r="DU671"/>
      <c r="DV671"/>
      <c r="DW671"/>
      <c r="DX671"/>
      <c r="DY671"/>
      <c r="DZ671"/>
      <c r="EA671"/>
      <c r="EB671"/>
      <c r="EC671"/>
      <c r="ED671"/>
      <c r="EE671"/>
      <c r="EF671"/>
      <c r="EG671"/>
      <c r="EH671"/>
      <c r="EI671"/>
      <c r="EJ671"/>
      <c r="EK671"/>
      <c r="EL671"/>
      <c r="EM671"/>
      <c r="EN671"/>
      <c r="EO671"/>
      <c r="EP671"/>
      <c r="EQ671"/>
      <c r="ER671"/>
      <c r="ES671"/>
      <c r="ET671"/>
      <c r="EU671"/>
      <c r="EV671"/>
      <c r="EW671"/>
      <c r="EX671"/>
      <c r="EY671"/>
      <c r="EZ671"/>
      <c r="FA671"/>
      <c r="FB671"/>
      <c r="FC671"/>
      <c r="FD671"/>
      <c r="FE671"/>
      <c r="FF671"/>
      <c r="FG671"/>
      <c r="FH671"/>
      <c r="FI671"/>
      <c r="FJ671"/>
      <c r="FK671"/>
      <c r="FL671"/>
      <c r="FM671"/>
      <c r="FN671"/>
      <c r="FO671"/>
      <c r="FP671"/>
      <c r="FQ671"/>
      <c r="FR671"/>
      <c r="FS671"/>
      <c r="FT671"/>
      <c r="FU671"/>
      <c r="FV671"/>
      <c r="FW671"/>
      <c r="FX671"/>
      <c r="FY671"/>
      <c r="FZ671"/>
      <c r="GA671"/>
      <c r="GB671"/>
      <c r="GC671"/>
      <c r="GD671"/>
      <c r="GE671"/>
      <c r="GF671"/>
      <c r="GG671"/>
      <c r="GH671"/>
      <c r="GI671"/>
      <c r="GJ671"/>
      <c r="GK671"/>
      <c r="GL671"/>
      <c r="GM671"/>
      <c r="GN671"/>
      <c r="GO671"/>
      <c r="GP671"/>
      <c r="GQ671"/>
      <c r="GR671"/>
      <c r="GS671"/>
      <c r="GT671"/>
      <c r="GU671"/>
      <c r="GV671"/>
      <c r="GW671"/>
      <c r="GX671"/>
      <c r="GY671"/>
      <c r="GZ671"/>
      <c r="HA671"/>
      <c r="HB671"/>
      <c r="HC671"/>
      <c r="HD671"/>
      <c r="HE671"/>
      <c r="HF671"/>
      <c r="HG671"/>
    </row>
    <row r="672" spans="1:215" s="7" customFormat="1" ht="15.75" customHeight="1">
      <c r="A672" s="27" t="s">
        <v>1048</v>
      </c>
      <c r="B672" s="14">
        <v>8435134847733</v>
      </c>
      <c r="C672" s="19" t="s">
        <v>1057</v>
      </c>
      <c r="D672" s="16" t="s">
        <v>1364</v>
      </c>
      <c r="E672" s="16" t="s">
        <v>1364</v>
      </c>
      <c r="F672" s="16" t="s">
        <v>1368</v>
      </c>
      <c r="G672" s="21">
        <v>1</v>
      </c>
      <c r="H672" s="19" t="s">
        <v>1037</v>
      </c>
      <c r="I672" s="17">
        <v>80</v>
      </c>
      <c r="J672" s="20">
        <f>1200*710*626</f>
        <v>533352000</v>
      </c>
      <c r="K672" s="28" t="s">
        <v>1118</v>
      </c>
      <c r="L672" s="51">
        <v>975</v>
      </c>
      <c r="M672"/>
      <c r="N672"/>
      <c r="O672"/>
      <c r="P672"/>
      <c r="Q672"/>
      <c r="R672"/>
      <c r="S672"/>
      <c r="T672"/>
      <c r="U672"/>
      <c r="V672"/>
      <c r="W672"/>
      <c r="X672"/>
      <c r="Y672"/>
      <c r="Z672"/>
      <c r="AA672"/>
      <c r="AB672"/>
      <c r="AC672"/>
      <c r="AD672"/>
      <c r="AE672"/>
      <c r="AF672"/>
      <c r="AG672"/>
      <c r="AH672"/>
      <c r="AI672"/>
      <c r="AJ672"/>
      <c r="AK672"/>
      <c r="AL672"/>
      <c r="AM672"/>
      <c r="AN672"/>
      <c r="AO672"/>
      <c r="AP672"/>
      <c r="AQ672"/>
      <c r="AR672"/>
      <c r="AS672"/>
      <c r="AT672"/>
      <c r="AU672"/>
      <c r="AV672"/>
      <c r="AW672"/>
      <c r="AX672"/>
      <c r="AY672"/>
      <c r="AZ672"/>
      <c r="BA672"/>
      <c r="BB672"/>
      <c r="BC672"/>
      <c r="BD672"/>
      <c r="BE672"/>
      <c r="BF672"/>
      <c r="BG672"/>
      <c r="BH672"/>
      <c r="BI672"/>
      <c r="BJ672"/>
      <c r="BK672"/>
      <c r="BL672"/>
      <c r="BM672"/>
      <c r="BN672"/>
      <c r="BO672"/>
      <c r="BP672"/>
      <c r="BQ672"/>
      <c r="BR672"/>
      <c r="BS672"/>
      <c r="BT672"/>
      <c r="BU672"/>
      <c r="BV672"/>
      <c r="BW672"/>
      <c r="BX672"/>
      <c r="BY672"/>
      <c r="BZ672"/>
      <c r="CA672"/>
      <c r="CB672"/>
      <c r="CC672"/>
      <c r="CD672"/>
      <c r="CE672"/>
      <c r="CF672"/>
      <c r="CG672"/>
      <c r="CH672"/>
      <c r="CI672"/>
      <c r="CJ672"/>
      <c r="CK672"/>
      <c r="CL672"/>
      <c r="CM672"/>
      <c r="CN672"/>
      <c r="CO672"/>
      <c r="CP672"/>
      <c r="CQ672"/>
      <c r="CR672"/>
      <c r="CS672"/>
      <c r="CT672"/>
      <c r="CU672"/>
      <c r="CV672"/>
      <c r="CW672"/>
      <c r="CX672"/>
      <c r="CY672"/>
      <c r="CZ672"/>
      <c r="DA672"/>
      <c r="DB672"/>
      <c r="DC672"/>
      <c r="DD672"/>
      <c r="DE672"/>
      <c r="DF672"/>
      <c r="DG672"/>
      <c r="DH672"/>
      <c r="DI672"/>
      <c r="DJ672"/>
      <c r="DK672"/>
      <c r="DL672"/>
      <c r="DM672"/>
      <c r="DN672"/>
      <c r="DO672"/>
      <c r="DP672"/>
      <c r="DQ672"/>
      <c r="DR672"/>
      <c r="DS672"/>
      <c r="DT672"/>
      <c r="DU672"/>
      <c r="DV672"/>
      <c r="DW672"/>
      <c r="DX672"/>
      <c r="DY672"/>
      <c r="DZ672"/>
      <c r="EA672"/>
      <c r="EB672"/>
      <c r="EC672"/>
      <c r="ED672"/>
      <c r="EE672"/>
      <c r="EF672"/>
      <c r="EG672"/>
      <c r="EH672"/>
      <c r="EI672"/>
      <c r="EJ672"/>
      <c r="EK672"/>
      <c r="EL672"/>
      <c r="EM672"/>
      <c r="EN672"/>
      <c r="EO672"/>
      <c r="EP672"/>
      <c r="EQ672"/>
      <c r="ER672"/>
      <c r="ES672"/>
      <c r="ET672"/>
      <c r="EU672"/>
      <c r="EV672"/>
      <c r="EW672"/>
      <c r="EX672"/>
      <c r="EY672"/>
      <c r="EZ672"/>
      <c r="FA672"/>
      <c r="FB672"/>
      <c r="FC672"/>
      <c r="FD672"/>
      <c r="FE672"/>
      <c r="FF672"/>
      <c r="FG672"/>
      <c r="FH672"/>
      <c r="FI672"/>
      <c r="FJ672"/>
      <c r="FK672"/>
      <c r="FL672"/>
      <c r="FM672"/>
      <c r="FN672"/>
      <c r="FO672"/>
      <c r="FP672"/>
      <c r="FQ672"/>
      <c r="FR672"/>
      <c r="FS672"/>
      <c r="FT672"/>
      <c r="FU672"/>
      <c r="FV672"/>
      <c r="FW672"/>
      <c r="FX672"/>
      <c r="FY672"/>
      <c r="FZ672"/>
      <c r="GA672"/>
      <c r="GB672"/>
      <c r="GC672"/>
      <c r="GD672"/>
      <c r="GE672"/>
      <c r="GF672"/>
      <c r="GG672"/>
      <c r="GH672"/>
      <c r="GI672"/>
      <c r="GJ672"/>
      <c r="GK672"/>
      <c r="GL672"/>
      <c r="GM672"/>
      <c r="GN672"/>
      <c r="GO672"/>
      <c r="GP672"/>
      <c r="GQ672"/>
      <c r="GR672"/>
      <c r="GS672"/>
      <c r="GT672"/>
      <c r="GU672"/>
      <c r="GV672"/>
      <c r="GW672"/>
      <c r="GX672"/>
      <c r="GY672"/>
      <c r="GZ672"/>
      <c r="HA672"/>
      <c r="HB672"/>
      <c r="HC672"/>
      <c r="HD672"/>
      <c r="HE672"/>
      <c r="HF672"/>
      <c r="HG672"/>
    </row>
    <row r="673" spans="1:215" s="7" customFormat="1" ht="15.75" customHeight="1">
      <c r="A673" s="27" t="s">
        <v>1049</v>
      </c>
      <c r="B673" s="14">
        <v>8435134847740</v>
      </c>
      <c r="C673" s="19" t="s">
        <v>1058</v>
      </c>
      <c r="D673" s="16" t="s">
        <v>1364</v>
      </c>
      <c r="E673" s="16" t="s">
        <v>1364</v>
      </c>
      <c r="F673" s="16" t="s">
        <v>1368</v>
      </c>
      <c r="G673" s="21">
        <v>1</v>
      </c>
      <c r="H673" s="19" t="s">
        <v>1037</v>
      </c>
      <c r="I673" s="17">
        <v>89</v>
      </c>
      <c r="J673" s="20">
        <f>1450*710*626</f>
        <v>644467000</v>
      </c>
      <c r="K673" s="28" t="s">
        <v>119</v>
      </c>
      <c r="L673" s="51">
        <v>1254</v>
      </c>
      <c r="M673"/>
      <c r="N673"/>
      <c r="O673"/>
      <c r="P673"/>
      <c r="Q673"/>
      <c r="R673"/>
      <c r="S673"/>
      <c r="T673"/>
      <c r="U673"/>
      <c r="V673"/>
      <c r="W673"/>
      <c r="X673"/>
      <c r="Y673"/>
      <c r="Z673"/>
      <c r="AA673"/>
      <c r="AB673"/>
      <c r="AC673"/>
      <c r="AD673"/>
      <c r="AE673"/>
      <c r="AF673"/>
      <c r="AG673"/>
      <c r="AH673"/>
      <c r="AI673"/>
      <c r="AJ673"/>
      <c r="AK673"/>
      <c r="AL673"/>
      <c r="AM673"/>
      <c r="AN673"/>
      <c r="AO673"/>
      <c r="AP673"/>
      <c r="AQ673"/>
      <c r="AR673"/>
      <c r="AS673"/>
      <c r="AT673"/>
      <c r="AU673"/>
      <c r="AV673"/>
      <c r="AW673"/>
      <c r="AX673"/>
      <c r="AY673"/>
      <c r="AZ673"/>
      <c r="BA673"/>
      <c r="BB673"/>
      <c r="BC673"/>
      <c r="BD673"/>
      <c r="BE673"/>
      <c r="BF673"/>
      <c r="BG673"/>
      <c r="BH673"/>
      <c r="BI673"/>
      <c r="BJ673"/>
      <c r="BK673"/>
      <c r="BL673"/>
      <c r="BM673"/>
      <c r="BN673"/>
      <c r="BO673"/>
      <c r="BP673"/>
      <c r="BQ673"/>
      <c r="BR673"/>
      <c r="BS673"/>
      <c r="BT673"/>
      <c r="BU673"/>
      <c r="BV673"/>
      <c r="BW673"/>
      <c r="BX673"/>
      <c r="BY673"/>
      <c r="BZ673"/>
      <c r="CA673"/>
      <c r="CB673"/>
      <c r="CC673"/>
      <c r="CD673"/>
      <c r="CE673"/>
      <c r="CF673"/>
      <c r="CG673"/>
      <c r="CH673"/>
      <c r="CI673"/>
      <c r="CJ673"/>
      <c r="CK673"/>
      <c r="CL673"/>
      <c r="CM673"/>
      <c r="CN673"/>
      <c r="CO673"/>
      <c r="CP673"/>
      <c r="CQ673"/>
      <c r="CR673"/>
      <c r="CS673"/>
      <c r="CT673"/>
      <c r="CU673"/>
      <c r="CV673"/>
      <c r="CW673"/>
      <c r="CX673"/>
      <c r="CY673"/>
      <c r="CZ673"/>
      <c r="DA673"/>
      <c r="DB673"/>
      <c r="DC673"/>
      <c r="DD673"/>
      <c r="DE673"/>
      <c r="DF673"/>
      <c r="DG673"/>
      <c r="DH673"/>
      <c r="DI673"/>
      <c r="DJ673"/>
      <c r="DK673"/>
      <c r="DL673"/>
      <c r="DM673"/>
      <c r="DN673"/>
      <c r="DO673"/>
      <c r="DP673"/>
      <c r="DQ673"/>
      <c r="DR673"/>
      <c r="DS673"/>
      <c r="DT673"/>
      <c r="DU673"/>
      <c r="DV673"/>
      <c r="DW673"/>
      <c r="DX673"/>
      <c r="DY673"/>
      <c r="DZ673"/>
      <c r="EA673"/>
      <c r="EB673"/>
      <c r="EC673"/>
      <c r="ED673"/>
      <c r="EE673"/>
      <c r="EF673"/>
      <c r="EG673"/>
      <c r="EH673"/>
      <c r="EI673"/>
      <c r="EJ673"/>
      <c r="EK673"/>
      <c r="EL673"/>
      <c r="EM673"/>
      <c r="EN673"/>
      <c r="EO673"/>
      <c r="EP673"/>
      <c r="EQ673"/>
      <c r="ER673"/>
      <c r="ES673"/>
      <c r="ET673"/>
      <c r="EU673"/>
      <c r="EV673"/>
      <c r="EW673"/>
      <c r="EX673"/>
      <c r="EY673"/>
      <c r="EZ673"/>
      <c r="FA673"/>
      <c r="FB673"/>
      <c r="FC673"/>
      <c r="FD673"/>
      <c r="FE673"/>
      <c r="FF673"/>
      <c r="FG673"/>
      <c r="FH673"/>
      <c r="FI673"/>
      <c r="FJ673"/>
      <c r="FK673"/>
      <c r="FL673"/>
      <c r="FM673"/>
      <c r="FN673"/>
      <c r="FO673"/>
      <c r="FP673"/>
      <c r="FQ673"/>
      <c r="FR673"/>
      <c r="FS673"/>
      <c r="FT673"/>
      <c r="FU673"/>
      <c r="FV673"/>
      <c r="FW673"/>
      <c r="FX673"/>
      <c r="FY673"/>
      <c r="FZ673"/>
      <c r="GA673"/>
      <c r="GB673"/>
      <c r="GC673"/>
      <c r="GD673"/>
      <c r="GE673"/>
      <c r="GF673"/>
      <c r="GG673"/>
      <c r="GH673"/>
      <c r="GI673"/>
      <c r="GJ673"/>
      <c r="GK673"/>
      <c r="GL673"/>
      <c r="GM673"/>
      <c r="GN673"/>
      <c r="GO673"/>
      <c r="GP673"/>
      <c r="GQ673"/>
      <c r="GR673"/>
      <c r="GS673"/>
      <c r="GT673"/>
      <c r="GU673"/>
      <c r="GV673"/>
      <c r="GW673"/>
      <c r="GX673"/>
      <c r="GY673"/>
      <c r="GZ673"/>
      <c r="HA673"/>
      <c r="HB673"/>
      <c r="HC673"/>
      <c r="HD673"/>
      <c r="HE673"/>
      <c r="HF673"/>
      <c r="HG673"/>
    </row>
    <row r="674" spans="1:215" s="7" customFormat="1" ht="15.75" customHeight="1">
      <c r="A674" s="27" t="s">
        <v>1050</v>
      </c>
      <c r="B674" s="14">
        <v>8435134847757</v>
      </c>
      <c r="C674" s="19" t="s">
        <v>1059</v>
      </c>
      <c r="D674" s="16" t="s">
        <v>1364</v>
      </c>
      <c r="E674" s="16" t="s">
        <v>1364</v>
      </c>
      <c r="F674" s="16" t="s">
        <v>1367</v>
      </c>
      <c r="G674" s="21">
        <v>1</v>
      </c>
      <c r="H674" s="19" t="s">
        <v>1037</v>
      </c>
      <c r="I674" s="17">
        <v>96</v>
      </c>
      <c r="J674" s="20">
        <f>1600*710*656</f>
        <v>745216000</v>
      </c>
      <c r="K674" s="28" t="s">
        <v>120</v>
      </c>
      <c r="L674" s="51">
        <v>1439</v>
      </c>
      <c r="M674"/>
      <c r="N674"/>
      <c r="O674"/>
      <c r="P674"/>
      <c r="Q674"/>
      <c r="R674"/>
      <c r="S674"/>
      <c r="T674"/>
      <c r="U674"/>
      <c r="V674"/>
      <c r="W674"/>
      <c r="X674"/>
      <c r="Y674"/>
      <c r="Z674"/>
      <c r="AA674"/>
      <c r="AB674"/>
      <c r="AC674"/>
      <c r="AD674"/>
      <c r="AE674"/>
      <c r="AF674"/>
      <c r="AG674"/>
      <c r="AH674"/>
      <c r="AI674"/>
      <c r="AJ674"/>
      <c r="AK674"/>
      <c r="AL674"/>
      <c r="AM674"/>
      <c r="AN674"/>
      <c r="AO674"/>
      <c r="AP674"/>
      <c r="AQ674"/>
      <c r="AR674"/>
      <c r="AS674"/>
      <c r="AT674"/>
      <c r="AU674"/>
      <c r="AV674"/>
      <c r="AW674"/>
      <c r="AX674"/>
      <c r="AY674"/>
      <c r="AZ674"/>
      <c r="BA674"/>
      <c r="BB674"/>
      <c r="BC674"/>
      <c r="BD674"/>
      <c r="BE674"/>
      <c r="BF674"/>
      <c r="BG674"/>
      <c r="BH674"/>
      <c r="BI674"/>
      <c r="BJ674"/>
      <c r="BK674"/>
      <c r="BL674"/>
      <c r="BM674"/>
      <c r="BN674"/>
      <c r="BO674"/>
      <c r="BP674"/>
      <c r="BQ674"/>
      <c r="BR674"/>
      <c r="BS674"/>
      <c r="BT674"/>
      <c r="BU674"/>
      <c r="BV674"/>
      <c r="BW674"/>
      <c r="BX674"/>
      <c r="BY674"/>
      <c r="BZ674"/>
      <c r="CA674"/>
      <c r="CB674"/>
      <c r="CC674"/>
      <c r="CD674"/>
      <c r="CE674"/>
      <c r="CF674"/>
      <c r="CG674"/>
      <c r="CH674"/>
      <c r="CI674"/>
      <c r="CJ674"/>
      <c r="CK674"/>
      <c r="CL674"/>
      <c r="CM674"/>
      <c r="CN674"/>
      <c r="CO674"/>
      <c r="CP674"/>
      <c r="CQ674"/>
      <c r="CR674"/>
      <c r="CS674"/>
      <c r="CT674"/>
      <c r="CU674"/>
      <c r="CV674"/>
      <c r="CW674"/>
      <c r="CX674"/>
      <c r="CY674"/>
      <c r="CZ674"/>
      <c r="DA674"/>
      <c r="DB674"/>
      <c r="DC674"/>
      <c r="DD674"/>
      <c r="DE674"/>
      <c r="DF674"/>
      <c r="DG674"/>
      <c r="DH674"/>
      <c r="DI674"/>
      <c r="DJ674"/>
      <c r="DK674"/>
      <c r="DL674"/>
      <c r="DM674"/>
      <c r="DN674"/>
      <c r="DO674"/>
      <c r="DP674"/>
      <c r="DQ674"/>
      <c r="DR674"/>
      <c r="DS674"/>
      <c r="DT674"/>
      <c r="DU674"/>
      <c r="DV674"/>
      <c r="DW674"/>
      <c r="DX674"/>
      <c r="DY674"/>
      <c r="DZ674"/>
      <c r="EA674"/>
      <c r="EB674"/>
      <c r="EC674"/>
      <c r="ED674"/>
      <c r="EE674"/>
      <c r="EF674"/>
      <c r="EG674"/>
      <c r="EH674"/>
      <c r="EI674"/>
      <c r="EJ674"/>
      <c r="EK674"/>
      <c r="EL674"/>
      <c r="EM674"/>
      <c r="EN674"/>
      <c r="EO674"/>
      <c r="EP674"/>
      <c r="EQ674"/>
      <c r="ER674"/>
      <c r="ES674"/>
      <c r="ET674"/>
      <c r="EU674"/>
      <c r="EV674"/>
      <c r="EW674"/>
      <c r="EX674"/>
      <c r="EY674"/>
      <c r="EZ674"/>
      <c r="FA674"/>
      <c r="FB674"/>
      <c r="FC674"/>
      <c r="FD674"/>
      <c r="FE674"/>
      <c r="FF674"/>
      <c r="FG674"/>
      <c r="FH674"/>
      <c r="FI674"/>
      <c r="FJ674"/>
      <c r="FK674"/>
      <c r="FL674"/>
      <c r="FM674"/>
      <c r="FN674"/>
      <c r="FO674"/>
      <c r="FP674"/>
      <c r="FQ674"/>
      <c r="FR674"/>
      <c r="FS674"/>
      <c r="FT674"/>
      <c r="FU674"/>
      <c r="FV674"/>
      <c r="FW674"/>
      <c r="FX674"/>
      <c r="FY674"/>
      <c r="FZ674"/>
      <c r="GA674"/>
      <c r="GB674"/>
      <c r="GC674"/>
      <c r="GD674"/>
      <c r="GE674"/>
      <c r="GF674"/>
      <c r="GG674"/>
      <c r="GH674"/>
      <c r="GI674"/>
      <c r="GJ674"/>
      <c r="GK674"/>
      <c r="GL674"/>
      <c r="GM674"/>
      <c r="GN674"/>
      <c r="GO674"/>
      <c r="GP674"/>
      <c r="GQ674"/>
      <c r="GR674"/>
      <c r="GS674"/>
      <c r="GT674"/>
      <c r="GU674"/>
      <c r="GV674"/>
      <c r="GW674"/>
      <c r="GX674"/>
      <c r="GY674"/>
      <c r="GZ674"/>
      <c r="HA674"/>
      <c r="HB674"/>
      <c r="HC674"/>
      <c r="HD674"/>
      <c r="HE674"/>
      <c r="HF674"/>
      <c r="HG674"/>
    </row>
    <row r="675" spans="1:215" s="7" customFormat="1" ht="15.75" customHeight="1">
      <c r="A675" s="27" t="s">
        <v>1051</v>
      </c>
      <c r="B675" s="14">
        <v>8435134847764</v>
      </c>
      <c r="C675" s="19" t="s">
        <v>1060</v>
      </c>
      <c r="D675" s="16" t="s">
        <v>1364</v>
      </c>
      <c r="E675" s="16" t="s">
        <v>1364</v>
      </c>
      <c r="F675" s="16" t="s">
        <v>1367</v>
      </c>
      <c r="G675" s="21">
        <v>1</v>
      </c>
      <c r="H675" s="19" t="s">
        <v>1037</v>
      </c>
      <c r="I675" s="17">
        <v>110</v>
      </c>
      <c r="J675" s="20">
        <f>1850*710*656</f>
        <v>861656000</v>
      </c>
      <c r="K675" s="28" t="s">
        <v>107</v>
      </c>
      <c r="L675" s="51">
        <v>1675</v>
      </c>
      <c r="M675"/>
      <c r="N675"/>
      <c r="O675"/>
      <c r="P675"/>
      <c r="Q675"/>
      <c r="R675"/>
      <c r="S675"/>
      <c r="T675"/>
      <c r="U675"/>
      <c r="V675"/>
      <c r="W675"/>
      <c r="X675"/>
      <c r="Y675"/>
      <c r="Z675"/>
      <c r="AA675"/>
      <c r="AB675"/>
      <c r="AC675"/>
      <c r="AD675"/>
      <c r="AE675"/>
      <c r="AF675"/>
      <c r="AG675"/>
      <c r="AH675"/>
      <c r="AI675"/>
      <c r="AJ675"/>
      <c r="AK675"/>
      <c r="AL675"/>
      <c r="AM675"/>
      <c r="AN675"/>
      <c r="AO675"/>
      <c r="AP675"/>
      <c r="AQ675"/>
      <c r="AR675"/>
      <c r="AS675"/>
      <c r="AT675"/>
      <c r="AU675"/>
      <c r="AV675"/>
      <c r="AW675"/>
      <c r="AX675"/>
      <c r="AY675"/>
      <c r="AZ675"/>
      <c r="BA675"/>
      <c r="BB675"/>
      <c r="BC675"/>
      <c r="BD675"/>
      <c r="BE675"/>
      <c r="BF675"/>
      <c r="BG675"/>
      <c r="BH675"/>
      <c r="BI675"/>
      <c r="BJ675"/>
      <c r="BK675"/>
      <c r="BL675"/>
      <c r="BM675"/>
      <c r="BN675"/>
      <c r="BO675"/>
      <c r="BP675"/>
      <c r="BQ675"/>
      <c r="BR675"/>
      <c r="BS675"/>
      <c r="BT675"/>
      <c r="BU675"/>
      <c r="BV675"/>
      <c r="BW675"/>
      <c r="BX675"/>
      <c r="BY675"/>
      <c r="BZ675"/>
      <c r="CA675"/>
      <c r="CB675"/>
      <c r="CC675"/>
      <c r="CD675"/>
      <c r="CE675"/>
      <c r="CF675"/>
      <c r="CG675"/>
      <c r="CH675"/>
      <c r="CI675"/>
      <c r="CJ675"/>
      <c r="CK675"/>
      <c r="CL675"/>
      <c r="CM675"/>
      <c r="CN675"/>
      <c r="CO675"/>
      <c r="CP675"/>
      <c r="CQ675"/>
      <c r="CR675"/>
      <c r="CS675"/>
      <c r="CT675"/>
      <c r="CU675"/>
      <c r="CV675"/>
      <c r="CW675"/>
      <c r="CX675"/>
      <c r="CY675"/>
      <c r="CZ675"/>
      <c r="DA675"/>
      <c r="DB675"/>
      <c r="DC675"/>
      <c r="DD675"/>
      <c r="DE675"/>
      <c r="DF675"/>
      <c r="DG675"/>
      <c r="DH675"/>
      <c r="DI675"/>
      <c r="DJ675"/>
      <c r="DK675"/>
      <c r="DL675"/>
      <c r="DM675"/>
      <c r="DN675"/>
      <c r="DO675"/>
      <c r="DP675"/>
      <c r="DQ675"/>
      <c r="DR675"/>
      <c r="DS675"/>
      <c r="DT675"/>
      <c r="DU675"/>
      <c r="DV675"/>
      <c r="DW675"/>
      <c r="DX675"/>
      <c r="DY675"/>
      <c r="DZ675"/>
      <c r="EA675"/>
      <c r="EB675"/>
      <c r="EC675"/>
      <c r="ED675"/>
      <c r="EE675"/>
      <c r="EF675"/>
      <c r="EG675"/>
      <c r="EH675"/>
      <c r="EI675"/>
      <c r="EJ675"/>
      <c r="EK675"/>
      <c r="EL675"/>
      <c r="EM675"/>
      <c r="EN675"/>
      <c r="EO675"/>
      <c r="EP675"/>
      <c r="EQ675"/>
      <c r="ER675"/>
      <c r="ES675"/>
      <c r="ET675"/>
      <c r="EU675"/>
      <c r="EV675"/>
      <c r="EW675"/>
      <c r="EX675"/>
      <c r="EY675"/>
      <c r="EZ675"/>
      <c r="FA675"/>
      <c r="FB675"/>
      <c r="FC675"/>
      <c r="FD675"/>
      <c r="FE675"/>
      <c r="FF675"/>
      <c r="FG675"/>
      <c r="FH675"/>
      <c r="FI675"/>
      <c r="FJ675"/>
      <c r="FK675"/>
      <c r="FL675"/>
      <c r="FM675"/>
      <c r="FN675"/>
      <c r="FO675"/>
      <c r="FP675"/>
      <c r="FQ675"/>
      <c r="FR675"/>
      <c r="FS675"/>
      <c r="FT675"/>
      <c r="FU675"/>
      <c r="FV675"/>
      <c r="FW675"/>
      <c r="FX675"/>
      <c r="FY675"/>
      <c r="FZ675"/>
      <c r="GA675"/>
      <c r="GB675"/>
      <c r="GC675"/>
      <c r="GD675"/>
      <c r="GE675"/>
      <c r="GF675"/>
      <c r="GG675"/>
      <c r="GH675"/>
      <c r="GI675"/>
      <c r="GJ675"/>
      <c r="GK675"/>
      <c r="GL675"/>
      <c r="GM675"/>
      <c r="GN675"/>
      <c r="GO675"/>
      <c r="GP675"/>
      <c r="GQ675"/>
      <c r="GR675"/>
      <c r="GS675"/>
      <c r="GT675"/>
      <c r="GU675"/>
      <c r="GV675"/>
      <c r="GW675"/>
      <c r="GX675"/>
      <c r="GY675"/>
      <c r="GZ675"/>
      <c r="HA675"/>
      <c r="HB675"/>
      <c r="HC675"/>
      <c r="HD675"/>
      <c r="HE675"/>
      <c r="HF675"/>
      <c r="HG675"/>
    </row>
    <row r="676" spans="1:215" s="7" customFormat="1" ht="15.75" customHeight="1">
      <c r="A676" s="27" t="s">
        <v>1052</v>
      </c>
      <c r="B676" s="14">
        <v>8435134847771</v>
      </c>
      <c r="C676" s="19" t="s">
        <v>1061</v>
      </c>
      <c r="D676" s="16" t="s">
        <v>1364</v>
      </c>
      <c r="E676" s="16" t="s">
        <v>1364</v>
      </c>
      <c r="F676" s="16" t="s">
        <v>1364</v>
      </c>
      <c r="G676" s="21">
        <v>1</v>
      </c>
      <c r="H676" s="19" t="s">
        <v>1037</v>
      </c>
      <c r="I676" s="17">
        <v>140</v>
      </c>
      <c r="J676" s="20">
        <f>1780*830*830</f>
        <v>1226242000</v>
      </c>
      <c r="K676" s="28" t="s">
        <v>121</v>
      </c>
      <c r="L676" s="51">
        <v>2851</v>
      </c>
      <c r="M676"/>
      <c r="N676"/>
      <c r="O676"/>
      <c r="P676"/>
      <c r="Q676"/>
      <c r="R676"/>
      <c r="S676"/>
      <c r="T676"/>
      <c r="U676"/>
      <c r="V676"/>
      <c r="W676"/>
      <c r="X676"/>
      <c r="Y676"/>
      <c r="Z676"/>
      <c r="AA676"/>
      <c r="AB676"/>
      <c r="AC676"/>
      <c r="AD676"/>
      <c r="AE676"/>
      <c r="AF676"/>
      <c r="AG676"/>
      <c r="AH676"/>
      <c r="AI676"/>
      <c r="AJ676"/>
      <c r="AK676"/>
      <c r="AL676"/>
      <c r="AM676"/>
      <c r="AN676"/>
      <c r="AO676"/>
      <c r="AP676"/>
      <c r="AQ676"/>
      <c r="AR676"/>
      <c r="AS676"/>
      <c r="AT676"/>
      <c r="AU676"/>
      <c r="AV676"/>
      <c r="AW676"/>
      <c r="AX676"/>
      <c r="AY676"/>
      <c r="AZ676"/>
      <c r="BA676"/>
      <c r="BB676"/>
      <c r="BC676"/>
      <c r="BD676"/>
      <c r="BE676"/>
      <c r="BF676"/>
      <c r="BG676"/>
      <c r="BH676"/>
      <c r="BI676"/>
      <c r="BJ676"/>
      <c r="BK676"/>
      <c r="BL676"/>
      <c r="BM676"/>
      <c r="BN676"/>
      <c r="BO676"/>
      <c r="BP676"/>
      <c r="BQ676"/>
      <c r="BR676"/>
      <c r="BS676"/>
      <c r="BT676"/>
      <c r="BU676"/>
      <c r="BV676"/>
      <c r="BW676"/>
      <c r="BX676"/>
      <c r="BY676"/>
      <c r="BZ676"/>
      <c r="CA676"/>
      <c r="CB676"/>
      <c r="CC676"/>
      <c r="CD676"/>
      <c r="CE676"/>
      <c r="CF676"/>
      <c r="CG676"/>
      <c r="CH676"/>
      <c r="CI676"/>
      <c r="CJ676"/>
      <c r="CK676"/>
      <c r="CL676"/>
      <c r="CM676"/>
      <c r="CN676"/>
      <c r="CO676"/>
      <c r="CP676"/>
      <c r="CQ676"/>
      <c r="CR676"/>
      <c r="CS676"/>
      <c r="CT676"/>
      <c r="CU676"/>
      <c r="CV676"/>
      <c r="CW676"/>
      <c r="CX676"/>
      <c r="CY676"/>
      <c r="CZ676"/>
      <c r="DA676"/>
      <c r="DB676"/>
      <c r="DC676"/>
      <c r="DD676"/>
      <c r="DE676"/>
      <c r="DF676"/>
      <c r="DG676"/>
      <c r="DH676"/>
      <c r="DI676"/>
      <c r="DJ676"/>
      <c r="DK676"/>
      <c r="DL676"/>
      <c r="DM676"/>
      <c r="DN676"/>
      <c r="DO676"/>
      <c r="DP676"/>
      <c r="DQ676"/>
      <c r="DR676"/>
      <c r="DS676"/>
      <c r="DT676"/>
      <c r="DU676"/>
      <c r="DV676"/>
      <c r="DW676"/>
      <c r="DX676"/>
      <c r="DY676"/>
      <c r="DZ676"/>
      <c r="EA676"/>
      <c r="EB676"/>
      <c r="EC676"/>
      <c r="ED676"/>
      <c r="EE676"/>
      <c r="EF676"/>
      <c r="EG676"/>
      <c r="EH676"/>
      <c r="EI676"/>
      <c r="EJ676"/>
      <c r="EK676"/>
      <c r="EL676"/>
      <c r="EM676"/>
      <c r="EN676"/>
      <c r="EO676"/>
      <c r="EP676"/>
      <c r="EQ676"/>
      <c r="ER676"/>
      <c r="ES676"/>
      <c r="ET676"/>
      <c r="EU676"/>
      <c r="EV676"/>
      <c r="EW676"/>
      <c r="EX676"/>
      <c r="EY676"/>
      <c r="EZ676"/>
      <c r="FA676"/>
      <c r="FB676"/>
      <c r="FC676"/>
      <c r="FD676"/>
      <c r="FE676"/>
      <c r="FF676"/>
      <c r="FG676"/>
      <c r="FH676"/>
      <c r="FI676"/>
      <c r="FJ676"/>
      <c r="FK676"/>
      <c r="FL676"/>
      <c r="FM676"/>
      <c r="FN676"/>
      <c r="FO676"/>
      <c r="FP676"/>
      <c r="FQ676"/>
      <c r="FR676"/>
      <c r="FS676"/>
      <c r="FT676"/>
      <c r="FU676"/>
      <c r="FV676"/>
      <c r="FW676"/>
      <c r="FX676"/>
      <c r="FY676"/>
      <c r="FZ676"/>
      <c r="GA676"/>
      <c r="GB676"/>
      <c r="GC676"/>
      <c r="GD676"/>
      <c r="GE676"/>
      <c r="GF676"/>
      <c r="GG676"/>
      <c r="GH676"/>
      <c r="GI676"/>
      <c r="GJ676"/>
      <c r="GK676"/>
      <c r="GL676"/>
      <c r="GM676"/>
      <c r="GN676"/>
      <c r="GO676"/>
      <c r="GP676"/>
      <c r="GQ676"/>
      <c r="GR676"/>
      <c r="GS676"/>
      <c r="GT676"/>
      <c r="GU676"/>
      <c r="GV676"/>
      <c r="GW676"/>
      <c r="GX676"/>
      <c r="GY676"/>
      <c r="GZ676"/>
      <c r="HA676"/>
      <c r="HB676"/>
      <c r="HC676"/>
      <c r="HD676"/>
      <c r="HE676"/>
      <c r="HF676"/>
      <c r="HG676"/>
    </row>
    <row r="677" spans="1:215" s="7" customFormat="1" ht="15.75" customHeight="1">
      <c r="A677" s="27" t="s">
        <v>1053</v>
      </c>
      <c r="B677" s="14">
        <v>8435134847788</v>
      </c>
      <c r="C677" s="19" t="s">
        <v>1062</v>
      </c>
      <c r="D677" s="16" t="s">
        <v>1364</v>
      </c>
      <c r="E677" s="16" t="s">
        <v>1364</v>
      </c>
      <c r="F677" s="16" t="s">
        <v>1364</v>
      </c>
      <c r="G677" s="21">
        <v>1</v>
      </c>
      <c r="H677" s="19" t="s">
        <v>1037</v>
      </c>
      <c r="I677" s="17">
        <v>190</v>
      </c>
      <c r="J677" s="20">
        <f>1960*940*940</f>
        <v>1731856000</v>
      </c>
      <c r="K677" s="28" t="s">
        <v>122</v>
      </c>
      <c r="L677" s="51">
        <v>4102</v>
      </c>
      <c r="M677"/>
      <c r="N677"/>
      <c r="O677"/>
      <c r="P677"/>
      <c r="Q677"/>
      <c r="R677"/>
      <c r="S677"/>
      <c r="T677"/>
      <c r="U677"/>
      <c r="V677"/>
      <c r="W677"/>
      <c r="X677"/>
      <c r="Y677"/>
      <c r="Z677"/>
      <c r="AA677"/>
      <c r="AB677"/>
      <c r="AC677"/>
      <c r="AD677"/>
      <c r="AE677"/>
      <c r="AF677"/>
      <c r="AG677"/>
      <c r="AH677"/>
      <c r="AI677"/>
      <c r="AJ677"/>
      <c r="AK677"/>
      <c r="AL677"/>
      <c r="AM677"/>
      <c r="AN677"/>
      <c r="AO677"/>
      <c r="AP677"/>
      <c r="AQ677"/>
      <c r="AR677"/>
      <c r="AS677"/>
      <c r="AT677"/>
      <c r="AU677"/>
      <c r="AV677"/>
      <c r="AW677"/>
      <c r="AX677"/>
      <c r="AY677"/>
      <c r="AZ677"/>
      <c r="BA677"/>
      <c r="BB677"/>
      <c r="BC677"/>
      <c r="BD677"/>
      <c r="BE677"/>
      <c r="BF677"/>
      <c r="BG677"/>
      <c r="BH677"/>
      <c r="BI677"/>
      <c r="BJ677"/>
      <c r="BK677"/>
      <c r="BL677"/>
      <c r="BM677"/>
      <c r="BN677"/>
      <c r="BO677"/>
      <c r="BP677"/>
      <c r="BQ677"/>
      <c r="BR677"/>
      <c r="BS677"/>
      <c r="BT677"/>
      <c r="BU677"/>
      <c r="BV677"/>
      <c r="BW677"/>
      <c r="BX677"/>
      <c r="BY677"/>
      <c r="BZ677"/>
      <c r="CA677"/>
      <c r="CB677"/>
      <c r="CC677"/>
      <c r="CD677"/>
      <c r="CE677"/>
      <c r="CF677"/>
      <c r="CG677"/>
      <c r="CH677"/>
      <c r="CI677"/>
      <c r="CJ677"/>
      <c r="CK677"/>
      <c r="CL677"/>
      <c r="CM677"/>
      <c r="CN677"/>
      <c r="CO677"/>
      <c r="CP677"/>
      <c r="CQ677"/>
      <c r="CR677"/>
      <c r="CS677"/>
      <c r="CT677"/>
      <c r="CU677"/>
      <c r="CV677"/>
      <c r="CW677"/>
      <c r="CX677"/>
      <c r="CY677"/>
      <c r="CZ677"/>
      <c r="DA677"/>
      <c r="DB677"/>
      <c r="DC677"/>
      <c r="DD677"/>
      <c r="DE677"/>
      <c r="DF677"/>
      <c r="DG677"/>
      <c r="DH677"/>
      <c r="DI677"/>
      <c r="DJ677"/>
      <c r="DK677"/>
      <c r="DL677"/>
      <c r="DM677"/>
      <c r="DN677"/>
      <c r="DO677"/>
      <c r="DP677"/>
      <c r="DQ677"/>
      <c r="DR677"/>
      <c r="DS677"/>
      <c r="DT677"/>
      <c r="DU677"/>
      <c r="DV677"/>
      <c r="DW677"/>
      <c r="DX677"/>
      <c r="DY677"/>
      <c r="DZ677"/>
      <c r="EA677"/>
      <c r="EB677"/>
      <c r="EC677"/>
      <c r="ED677"/>
      <c r="EE677"/>
      <c r="EF677"/>
      <c r="EG677"/>
      <c r="EH677"/>
      <c r="EI677"/>
      <c r="EJ677"/>
      <c r="EK677"/>
      <c r="EL677"/>
      <c r="EM677"/>
      <c r="EN677"/>
      <c r="EO677"/>
      <c r="EP677"/>
      <c r="EQ677"/>
      <c r="ER677"/>
      <c r="ES677"/>
      <c r="ET677"/>
      <c r="EU677"/>
      <c r="EV677"/>
      <c r="EW677"/>
      <c r="EX677"/>
      <c r="EY677"/>
      <c r="EZ677"/>
      <c r="FA677"/>
      <c r="FB677"/>
      <c r="FC677"/>
      <c r="FD677"/>
      <c r="FE677"/>
      <c r="FF677"/>
      <c r="FG677"/>
      <c r="FH677"/>
      <c r="FI677"/>
      <c r="FJ677"/>
      <c r="FK677"/>
      <c r="FL677"/>
      <c r="FM677"/>
      <c r="FN677"/>
      <c r="FO677"/>
      <c r="FP677"/>
      <c r="FQ677"/>
      <c r="FR677"/>
      <c r="FS677"/>
      <c r="FT677"/>
      <c r="FU677"/>
      <c r="FV677"/>
      <c r="FW677"/>
      <c r="FX677"/>
      <c r="FY677"/>
      <c r="FZ677"/>
      <c r="GA677"/>
      <c r="GB677"/>
      <c r="GC677"/>
      <c r="GD677"/>
      <c r="GE677"/>
      <c r="GF677"/>
      <c r="GG677"/>
      <c r="GH677"/>
      <c r="GI677"/>
      <c r="GJ677"/>
      <c r="GK677"/>
      <c r="GL677"/>
      <c r="GM677"/>
      <c r="GN677"/>
      <c r="GO677"/>
      <c r="GP677"/>
      <c r="GQ677"/>
      <c r="GR677"/>
      <c r="GS677"/>
      <c r="GT677"/>
      <c r="GU677"/>
      <c r="GV677"/>
      <c r="GW677"/>
      <c r="GX677"/>
      <c r="GY677"/>
      <c r="GZ677"/>
      <c r="HA677"/>
      <c r="HB677"/>
      <c r="HC677"/>
      <c r="HD677"/>
      <c r="HE677"/>
      <c r="HF677"/>
      <c r="HG677"/>
    </row>
    <row r="678" spans="1:215" s="7" customFormat="1" ht="15.75" customHeight="1">
      <c r="A678" s="27" t="s">
        <v>1054</v>
      </c>
      <c r="B678" s="14">
        <v>8435134847795</v>
      </c>
      <c r="C678" s="19" t="s">
        <v>1063</v>
      </c>
      <c r="D678" s="16" t="s">
        <v>1364</v>
      </c>
      <c r="E678" s="16" t="s">
        <v>1364</v>
      </c>
      <c r="F678" s="16" t="s">
        <v>1364</v>
      </c>
      <c r="G678" s="21">
        <v>1</v>
      </c>
      <c r="H678" s="19" t="s">
        <v>1037</v>
      </c>
      <c r="I678" s="17">
        <v>240</v>
      </c>
      <c r="J678" s="20">
        <f>1750*1150*1120</f>
        <v>2254000000</v>
      </c>
      <c r="K678" s="28" t="s">
        <v>123</v>
      </c>
      <c r="L678" s="51">
        <v>6611</v>
      </c>
      <c r="M678"/>
      <c r="N678"/>
      <c r="O678"/>
      <c r="P678"/>
      <c r="Q678"/>
      <c r="R678"/>
      <c r="S678"/>
      <c r="T678"/>
      <c r="U678"/>
      <c r="V678"/>
      <c r="W678"/>
      <c r="X678"/>
      <c r="Y678"/>
      <c r="Z678"/>
      <c r="AA678"/>
      <c r="AB678"/>
      <c r="AC678"/>
      <c r="AD678"/>
      <c r="AE678"/>
      <c r="AF678"/>
      <c r="AG678"/>
      <c r="AH678"/>
      <c r="AI678"/>
      <c r="AJ678"/>
      <c r="AK678"/>
      <c r="AL678"/>
      <c r="AM678"/>
      <c r="AN678"/>
      <c r="AO678"/>
      <c r="AP678"/>
      <c r="AQ678"/>
      <c r="AR678"/>
      <c r="AS678"/>
      <c r="AT678"/>
      <c r="AU678"/>
      <c r="AV678"/>
      <c r="AW678"/>
      <c r="AX678"/>
      <c r="AY678"/>
      <c r="AZ678"/>
      <c r="BA678"/>
      <c r="BB678"/>
      <c r="BC678"/>
      <c r="BD678"/>
      <c r="BE678"/>
      <c r="BF678"/>
      <c r="BG678"/>
      <c r="BH678"/>
      <c r="BI678"/>
      <c r="BJ678"/>
      <c r="BK678"/>
      <c r="BL678"/>
      <c r="BM678"/>
      <c r="BN678"/>
      <c r="BO678"/>
      <c r="BP678"/>
      <c r="BQ678"/>
      <c r="BR678"/>
      <c r="BS678"/>
      <c r="BT678"/>
      <c r="BU678"/>
      <c r="BV678"/>
      <c r="BW678"/>
      <c r="BX678"/>
      <c r="BY678"/>
      <c r="BZ678"/>
      <c r="CA678"/>
      <c r="CB678"/>
      <c r="CC678"/>
      <c r="CD678"/>
      <c r="CE678"/>
      <c r="CF678"/>
      <c r="CG678"/>
      <c r="CH678"/>
      <c r="CI678"/>
      <c r="CJ678"/>
      <c r="CK678"/>
      <c r="CL678"/>
      <c r="CM678"/>
      <c r="CN678"/>
      <c r="CO678"/>
      <c r="CP678"/>
      <c r="CQ678"/>
      <c r="CR678"/>
      <c r="CS678"/>
      <c r="CT678"/>
      <c r="CU678"/>
      <c r="CV678"/>
      <c r="CW678"/>
      <c r="CX678"/>
      <c r="CY678"/>
      <c r="CZ678"/>
      <c r="DA678"/>
      <c r="DB678"/>
      <c r="DC678"/>
      <c r="DD678"/>
      <c r="DE678"/>
      <c r="DF678"/>
      <c r="DG678"/>
      <c r="DH678"/>
      <c r="DI678"/>
      <c r="DJ678"/>
      <c r="DK678"/>
      <c r="DL678"/>
      <c r="DM678"/>
      <c r="DN678"/>
      <c r="DO678"/>
      <c r="DP678"/>
      <c r="DQ678"/>
      <c r="DR678"/>
      <c r="DS678"/>
      <c r="DT678"/>
      <c r="DU678"/>
      <c r="DV678"/>
      <c r="DW678"/>
      <c r="DX678"/>
      <c r="DY678"/>
      <c r="DZ678"/>
      <c r="EA678"/>
      <c r="EB678"/>
      <c r="EC678"/>
      <c r="ED678"/>
      <c r="EE678"/>
      <c r="EF678"/>
      <c r="EG678"/>
      <c r="EH678"/>
      <c r="EI678"/>
      <c r="EJ678"/>
      <c r="EK678"/>
      <c r="EL678"/>
      <c r="EM678"/>
      <c r="EN678"/>
      <c r="EO678"/>
      <c r="EP678"/>
      <c r="EQ678"/>
      <c r="ER678"/>
      <c r="ES678"/>
      <c r="ET678"/>
      <c r="EU678"/>
      <c r="EV678"/>
      <c r="EW678"/>
      <c r="EX678"/>
      <c r="EY678"/>
      <c r="EZ678"/>
      <c r="FA678"/>
      <c r="FB678"/>
      <c r="FC678"/>
      <c r="FD678"/>
      <c r="FE678"/>
      <c r="FF678"/>
      <c r="FG678"/>
      <c r="FH678"/>
      <c r="FI678"/>
      <c r="FJ678"/>
      <c r="FK678"/>
      <c r="FL678"/>
      <c r="FM678"/>
      <c r="FN678"/>
      <c r="FO678"/>
      <c r="FP678"/>
      <c r="FQ678"/>
      <c r="FR678"/>
      <c r="FS678"/>
      <c r="FT678"/>
      <c r="FU678"/>
      <c r="FV678"/>
      <c r="FW678"/>
      <c r="FX678"/>
      <c r="FY678"/>
      <c r="FZ678"/>
      <c r="GA678"/>
      <c r="GB678"/>
      <c r="GC678"/>
      <c r="GD678"/>
      <c r="GE678"/>
      <c r="GF678"/>
      <c r="GG678"/>
      <c r="GH678"/>
      <c r="GI678"/>
      <c r="GJ678"/>
      <c r="GK678"/>
      <c r="GL678"/>
      <c r="GM678"/>
      <c r="GN678"/>
      <c r="GO678"/>
      <c r="GP678"/>
      <c r="GQ678"/>
      <c r="GR678"/>
      <c r="GS678"/>
      <c r="GT678"/>
      <c r="GU678"/>
      <c r="GV678"/>
      <c r="GW678"/>
      <c r="GX678"/>
      <c r="GY678"/>
      <c r="GZ678"/>
      <c r="HA678"/>
      <c r="HB678"/>
      <c r="HC678"/>
      <c r="HD678"/>
      <c r="HE678"/>
      <c r="HF678"/>
      <c r="HG678"/>
    </row>
    <row r="679" spans="1:215" s="7" customFormat="1" ht="15.75" customHeight="1">
      <c r="A679" s="27" t="s">
        <v>1055</v>
      </c>
      <c r="B679" s="14">
        <v>8435134847801</v>
      </c>
      <c r="C679" s="19" t="s">
        <v>1064</v>
      </c>
      <c r="D679" s="16" t="s">
        <v>1364</v>
      </c>
      <c r="E679" s="16" t="s">
        <v>1364</v>
      </c>
      <c r="F679" s="16" t="s">
        <v>1364</v>
      </c>
      <c r="G679" s="21">
        <v>1</v>
      </c>
      <c r="H679" s="19" t="s">
        <v>1037</v>
      </c>
      <c r="I679" s="17">
        <v>240</v>
      </c>
      <c r="J679" s="20">
        <f>1750*1150*1120</f>
        <v>2254000000</v>
      </c>
      <c r="K679" s="28" t="s">
        <v>123</v>
      </c>
      <c r="L679" s="51">
        <v>5072</v>
      </c>
      <c r="M679"/>
      <c r="N679"/>
      <c r="O679"/>
      <c r="P679"/>
      <c r="Q679"/>
      <c r="R679"/>
      <c r="S679"/>
      <c r="T679"/>
      <c r="U679"/>
      <c r="V679"/>
      <c r="W679"/>
      <c r="X679"/>
      <c r="Y679"/>
      <c r="Z679"/>
      <c r="AA679"/>
      <c r="AB679"/>
      <c r="AC679"/>
      <c r="AD679"/>
      <c r="AE679"/>
      <c r="AF679"/>
      <c r="AG679"/>
      <c r="AH679"/>
      <c r="AI679"/>
      <c r="AJ679"/>
      <c r="AK679"/>
      <c r="AL679"/>
      <c r="AM679"/>
      <c r="AN679"/>
      <c r="AO679"/>
      <c r="AP679"/>
      <c r="AQ679"/>
      <c r="AR679"/>
      <c r="AS679"/>
      <c r="AT679"/>
      <c r="AU679"/>
      <c r="AV679"/>
      <c r="AW679"/>
      <c r="AX679"/>
      <c r="AY679"/>
      <c r="AZ679"/>
      <c r="BA679"/>
      <c r="BB679"/>
      <c r="BC679"/>
      <c r="BD679"/>
      <c r="BE679"/>
      <c r="BF679"/>
      <c r="BG679"/>
      <c r="BH679"/>
      <c r="BI679"/>
      <c r="BJ679"/>
      <c r="BK679"/>
      <c r="BL679"/>
      <c r="BM679"/>
      <c r="BN679"/>
      <c r="BO679"/>
      <c r="BP679"/>
      <c r="BQ679"/>
      <c r="BR679"/>
      <c r="BS679"/>
      <c r="BT679"/>
      <c r="BU679"/>
      <c r="BV679"/>
      <c r="BW679"/>
      <c r="BX679"/>
      <c r="BY679"/>
      <c r="BZ679"/>
      <c r="CA679"/>
      <c r="CB679"/>
      <c r="CC679"/>
      <c r="CD679"/>
      <c r="CE679"/>
      <c r="CF679"/>
      <c r="CG679"/>
      <c r="CH679"/>
      <c r="CI679"/>
      <c r="CJ679"/>
      <c r="CK679"/>
      <c r="CL679"/>
      <c r="CM679"/>
      <c r="CN679"/>
      <c r="CO679"/>
      <c r="CP679"/>
      <c r="CQ679"/>
      <c r="CR679"/>
      <c r="CS679"/>
      <c r="CT679"/>
      <c r="CU679"/>
      <c r="CV679"/>
      <c r="CW679"/>
      <c r="CX679"/>
      <c r="CY679"/>
      <c r="CZ679"/>
      <c r="DA679"/>
      <c r="DB679"/>
      <c r="DC679"/>
      <c r="DD679"/>
      <c r="DE679"/>
      <c r="DF679"/>
      <c r="DG679"/>
      <c r="DH679"/>
      <c r="DI679"/>
      <c r="DJ679"/>
      <c r="DK679"/>
      <c r="DL679"/>
      <c r="DM679"/>
      <c r="DN679"/>
      <c r="DO679"/>
      <c r="DP679"/>
      <c r="DQ679"/>
      <c r="DR679"/>
      <c r="DS679"/>
      <c r="DT679"/>
      <c r="DU679"/>
      <c r="DV679"/>
      <c r="DW679"/>
      <c r="DX679"/>
      <c r="DY679"/>
      <c r="DZ679"/>
      <c r="EA679"/>
      <c r="EB679"/>
      <c r="EC679"/>
      <c r="ED679"/>
      <c r="EE679"/>
      <c r="EF679"/>
      <c r="EG679"/>
      <c r="EH679"/>
      <c r="EI679"/>
      <c r="EJ679"/>
      <c r="EK679"/>
      <c r="EL679"/>
      <c r="EM679"/>
      <c r="EN679"/>
      <c r="EO679"/>
      <c r="EP679"/>
      <c r="EQ679"/>
      <c r="ER679"/>
      <c r="ES679"/>
      <c r="ET679"/>
      <c r="EU679"/>
      <c r="EV679"/>
      <c r="EW679"/>
      <c r="EX679"/>
      <c r="EY679"/>
      <c r="EZ679"/>
      <c r="FA679"/>
      <c r="FB679"/>
      <c r="FC679"/>
      <c r="FD679"/>
      <c r="FE679"/>
      <c r="FF679"/>
      <c r="FG679"/>
      <c r="FH679"/>
      <c r="FI679"/>
      <c r="FJ679"/>
      <c r="FK679"/>
      <c r="FL679"/>
      <c r="FM679"/>
      <c r="FN679"/>
      <c r="FO679"/>
      <c r="FP679"/>
      <c r="FQ679"/>
      <c r="FR679"/>
      <c r="FS679"/>
      <c r="FT679"/>
      <c r="FU679"/>
      <c r="FV679"/>
      <c r="FW679"/>
      <c r="FX679"/>
      <c r="FY679"/>
      <c r="FZ679"/>
      <c r="GA679"/>
      <c r="GB679"/>
      <c r="GC679"/>
      <c r="GD679"/>
      <c r="GE679"/>
      <c r="GF679"/>
      <c r="GG679"/>
      <c r="GH679"/>
      <c r="GI679"/>
      <c r="GJ679"/>
      <c r="GK679"/>
      <c r="GL679"/>
      <c r="GM679"/>
      <c r="GN679"/>
      <c r="GO679"/>
      <c r="GP679"/>
      <c r="GQ679"/>
      <c r="GR679"/>
      <c r="GS679"/>
      <c r="GT679"/>
      <c r="GU679"/>
      <c r="GV679"/>
      <c r="GW679"/>
      <c r="GX679"/>
      <c r="GY679"/>
      <c r="GZ679"/>
      <c r="HA679"/>
      <c r="HB679"/>
      <c r="HC679"/>
      <c r="HD679"/>
      <c r="HE679"/>
      <c r="HF679"/>
      <c r="HG679"/>
    </row>
    <row r="680" spans="1:215" s="7" customFormat="1" ht="15.75" customHeight="1">
      <c r="A680" s="27" t="s">
        <v>982</v>
      </c>
      <c r="B680" s="14">
        <v>8435134847481</v>
      </c>
      <c r="C680" s="19" t="s">
        <v>985</v>
      </c>
      <c r="D680" s="16" t="s">
        <v>1364</v>
      </c>
      <c r="E680" s="16" t="s">
        <v>1364</v>
      </c>
      <c r="F680" s="16" t="s">
        <v>1367</v>
      </c>
      <c r="G680" s="21">
        <v>1</v>
      </c>
      <c r="H680" s="19" t="s">
        <v>1227</v>
      </c>
      <c r="I680" s="17">
        <v>81</v>
      </c>
      <c r="J680" s="20">
        <f>1200*710*626</f>
        <v>533352000</v>
      </c>
      <c r="K680" s="28" t="s">
        <v>1118</v>
      </c>
      <c r="L680" s="51">
        <v>1162</v>
      </c>
      <c r="M680"/>
      <c r="N680"/>
      <c r="O680"/>
      <c r="P680"/>
      <c r="Q680"/>
      <c r="R680"/>
      <c r="S680"/>
      <c r="T680"/>
      <c r="U680"/>
      <c r="V680"/>
      <c r="W680"/>
      <c r="X680"/>
      <c r="Y680"/>
      <c r="Z680"/>
      <c r="AA680"/>
      <c r="AB680"/>
      <c r="AC680"/>
      <c r="AD680"/>
      <c r="AE680"/>
      <c r="AF680"/>
      <c r="AG680"/>
      <c r="AH680"/>
      <c r="AI680"/>
      <c r="AJ680"/>
      <c r="AK680"/>
      <c r="AL680"/>
      <c r="AM680"/>
      <c r="AN680"/>
      <c r="AO680"/>
      <c r="AP680"/>
      <c r="AQ680"/>
      <c r="AR680"/>
      <c r="AS680"/>
      <c r="AT680"/>
      <c r="AU680"/>
      <c r="AV680"/>
      <c r="AW680"/>
      <c r="AX680"/>
      <c r="AY680"/>
      <c r="AZ680"/>
      <c r="BA680"/>
      <c r="BB680"/>
      <c r="BC680"/>
      <c r="BD680"/>
      <c r="BE680"/>
      <c r="BF680"/>
      <c r="BG680"/>
      <c r="BH680"/>
      <c r="BI680"/>
      <c r="BJ680"/>
      <c r="BK680"/>
      <c r="BL680"/>
      <c r="BM680"/>
      <c r="BN680"/>
      <c r="BO680"/>
      <c r="BP680"/>
      <c r="BQ680"/>
      <c r="BR680"/>
      <c r="BS680"/>
      <c r="BT680"/>
      <c r="BU680"/>
      <c r="BV680"/>
      <c r="BW680"/>
      <c r="BX680"/>
      <c r="BY680"/>
      <c r="BZ680"/>
      <c r="CA680"/>
      <c r="CB680"/>
      <c r="CC680"/>
      <c r="CD680"/>
      <c r="CE680"/>
      <c r="CF680"/>
      <c r="CG680"/>
      <c r="CH680"/>
      <c r="CI680"/>
      <c r="CJ680"/>
      <c r="CK680"/>
      <c r="CL680"/>
      <c r="CM680"/>
      <c r="CN680"/>
      <c r="CO680"/>
      <c r="CP680"/>
      <c r="CQ680"/>
      <c r="CR680"/>
      <c r="CS680"/>
      <c r="CT680"/>
      <c r="CU680"/>
      <c r="CV680"/>
      <c r="CW680"/>
      <c r="CX680"/>
      <c r="CY680"/>
      <c r="CZ680"/>
      <c r="DA680"/>
      <c r="DB680"/>
      <c r="DC680"/>
      <c r="DD680"/>
      <c r="DE680"/>
      <c r="DF680"/>
      <c r="DG680"/>
      <c r="DH680"/>
      <c r="DI680"/>
      <c r="DJ680"/>
      <c r="DK680"/>
      <c r="DL680"/>
      <c r="DM680"/>
      <c r="DN680"/>
      <c r="DO680"/>
      <c r="DP680"/>
      <c r="DQ680"/>
      <c r="DR680"/>
      <c r="DS680"/>
      <c r="DT680"/>
      <c r="DU680"/>
      <c r="DV680"/>
      <c r="DW680"/>
      <c r="DX680"/>
      <c r="DY680"/>
      <c r="DZ680"/>
      <c r="EA680"/>
      <c r="EB680"/>
      <c r="EC680"/>
      <c r="ED680"/>
      <c r="EE680"/>
      <c r="EF680"/>
      <c r="EG680"/>
      <c r="EH680"/>
      <c r="EI680"/>
      <c r="EJ680"/>
      <c r="EK680"/>
      <c r="EL680"/>
      <c r="EM680"/>
      <c r="EN680"/>
      <c r="EO680"/>
      <c r="EP680"/>
      <c r="EQ680"/>
      <c r="ER680"/>
      <c r="ES680"/>
      <c r="ET680"/>
      <c r="EU680"/>
      <c r="EV680"/>
      <c r="EW680"/>
      <c r="EX680"/>
      <c r="EY680"/>
      <c r="EZ680"/>
      <c r="FA680"/>
      <c r="FB680"/>
      <c r="FC680"/>
      <c r="FD680"/>
      <c r="FE680"/>
      <c r="FF680"/>
      <c r="FG680"/>
      <c r="FH680"/>
      <c r="FI680"/>
      <c r="FJ680"/>
      <c r="FK680"/>
      <c r="FL680"/>
      <c r="FM680"/>
      <c r="FN680"/>
      <c r="FO680"/>
      <c r="FP680"/>
      <c r="FQ680"/>
      <c r="FR680"/>
      <c r="FS680"/>
      <c r="FT680"/>
      <c r="FU680"/>
      <c r="FV680"/>
      <c r="FW680"/>
      <c r="FX680"/>
      <c r="FY680"/>
      <c r="FZ680"/>
      <c r="GA680"/>
      <c r="GB680"/>
      <c r="GC680"/>
      <c r="GD680"/>
      <c r="GE680"/>
      <c r="GF680"/>
      <c r="GG680"/>
      <c r="GH680"/>
      <c r="GI680"/>
      <c r="GJ680"/>
      <c r="GK680"/>
      <c r="GL680"/>
      <c r="GM680"/>
      <c r="GN680"/>
      <c r="GO680"/>
      <c r="GP680"/>
      <c r="GQ680"/>
      <c r="GR680"/>
      <c r="GS680"/>
      <c r="GT680"/>
      <c r="GU680"/>
      <c r="GV680"/>
      <c r="GW680"/>
      <c r="GX680"/>
      <c r="GY680"/>
      <c r="GZ680"/>
      <c r="HA680"/>
      <c r="HB680"/>
      <c r="HC680"/>
      <c r="HD680"/>
      <c r="HE680"/>
      <c r="HF680"/>
      <c r="HG680"/>
    </row>
    <row r="681" spans="1:215" s="7" customFormat="1" ht="15.75" customHeight="1">
      <c r="A681" s="27" t="s">
        <v>983</v>
      </c>
      <c r="B681" s="14">
        <v>8435134847498</v>
      </c>
      <c r="C681" s="19" t="s">
        <v>986</v>
      </c>
      <c r="D681" s="16" t="s">
        <v>1364</v>
      </c>
      <c r="E681" s="16" t="s">
        <v>1364</v>
      </c>
      <c r="F681" s="16" t="s">
        <v>1367</v>
      </c>
      <c r="G681" s="21">
        <v>1</v>
      </c>
      <c r="H681" s="19" t="s">
        <v>1227</v>
      </c>
      <c r="I681" s="17">
        <v>100</v>
      </c>
      <c r="J681" s="20">
        <f>1450*710*626</f>
        <v>644467000</v>
      </c>
      <c r="K681" s="28" t="s">
        <v>119</v>
      </c>
      <c r="L681" s="51">
        <v>1515</v>
      </c>
      <c r="M681"/>
      <c r="N681"/>
      <c r="O681"/>
      <c r="P681"/>
      <c r="Q681"/>
      <c r="R681"/>
      <c r="S681"/>
      <c r="T681"/>
      <c r="U681"/>
      <c r="V681"/>
      <c r="W681"/>
      <c r="X681"/>
      <c r="Y681"/>
      <c r="Z681"/>
      <c r="AA681"/>
      <c r="AB681"/>
      <c r="AC681"/>
      <c r="AD681"/>
      <c r="AE681"/>
      <c r="AF681"/>
      <c r="AG681"/>
      <c r="AH681"/>
      <c r="AI681"/>
      <c r="AJ681"/>
      <c r="AK681"/>
      <c r="AL681"/>
      <c r="AM681"/>
      <c r="AN681"/>
      <c r="AO681"/>
      <c r="AP681"/>
      <c r="AQ681"/>
      <c r="AR681"/>
      <c r="AS681"/>
      <c r="AT681"/>
      <c r="AU681"/>
      <c r="AV681"/>
      <c r="AW681"/>
      <c r="AX681"/>
      <c r="AY681"/>
      <c r="AZ681"/>
      <c r="BA681"/>
      <c r="BB681"/>
      <c r="BC681"/>
      <c r="BD681"/>
      <c r="BE681"/>
      <c r="BF681"/>
      <c r="BG681"/>
      <c r="BH681"/>
      <c r="BI681"/>
      <c r="BJ681"/>
      <c r="BK681"/>
      <c r="BL681"/>
      <c r="BM681"/>
      <c r="BN681"/>
      <c r="BO681"/>
      <c r="BP681"/>
      <c r="BQ681"/>
      <c r="BR681"/>
      <c r="BS681"/>
      <c r="BT681"/>
      <c r="BU681"/>
      <c r="BV681"/>
      <c r="BW681"/>
      <c r="BX681"/>
      <c r="BY681"/>
      <c r="BZ681"/>
      <c r="CA681"/>
      <c r="CB681"/>
      <c r="CC681"/>
      <c r="CD681"/>
      <c r="CE681"/>
      <c r="CF681"/>
      <c r="CG681"/>
      <c r="CH681"/>
      <c r="CI681"/>
      <c r="CJ681"/>
      <c r="CK681"/>
      <c r="CL681"/>
      <c r="CM681"/>
      <c r="CN681"/>
      <c r="CO681"/>
      <c r="CP681"/>
      <c r="CQ681"/>
      <c r="CR681"/>
      <c r="CS681"/>
      <c r="CT681"/>
      <c r="CU681"/>
      <c r="CV681"/>
      <c r="CW681"/>
      <c r="CX681"/>
      <c r="CY681"/>
      <c r="CZ681"/>
      <c r="DA681"/>
      <c r="DB681"/>
      <c r="DC681"/>
      <c r="DD681"/>
      <c r="DE681"/>
      <c r="DF681"/>
      <c r="DG681"/>
      <c r="DH681"/>
      <c r="DI681"/>
      <c r="DJ681"/>
      <c r="DK681"/>
      <c r="DL681"/>
      <c r="DM681"/>
      <c r="DN681"/>
      <c r="DO681"/>
      <c r="DP681"/>
      <c r="DQ681"/>
      <c r="DR681"/>
      <c r="DS681"/>
      <c r="DT681"/>
      <c r="DU681"/>
      <c r="DV681"/>
      <c r="DW681"/>
      <c r="DX681"/>
      <c r="DY681"/>
      <c r="DZ681"/>
      <c r="EA681"/>
      <c r="EB681"/>
      <c r="EC681"/>
      <c r="ED681"/>
      <c r="EE681"/>
      <c r="EF681"/>
      <c r="EG681"/>
      <c r="EH681"/>
      <c r="EI681"/>
      <c r="EJ681"/>
      <c r="EK681"/>
      <c r="EL681"/>
      <c r="EM681"/>
      <c r="EN681"/>
      <c r="EO681"/>
      <c r="EP681"/>
      <c r="EQ681"/>
      <c r="ER681"/>
      <c r="ES681"/>
      <c r="ET681"/>
      <c r="EU681"/>
      <c r="EV681"/>
      <c r="EW681"/>
      <c r="EX681"/>
      <c r="EY681"/>
      <c r="EZ681"/>
      <c r="FA681"/>
      <c r="FB681"/>
      <c r="FC681"/>
      <c r="FD681"/>
      <c r="FE681"/>
      <c r="FF681"/>
      <c r="FG681"/>
      <c r="FH681"/>
      <c r="FI681"/>
      <c r="FJ681"/>
      <c r="FK681"/>
      <c r="FL681"/>
      <c r="FM681"/>
      <c r="FN681"/>
      <c r="FO681"/>
      <c r="FP681"/>
      <c r="FQ681"/>
      <c r="FR681"/>
      <c r="FS681"/>
      <c r="FT681"/>
      <c r="FU681"/>
      <c r="FV681"/>
      <c r="FW681"/>
      <c r="FX681"/>
      <c r="FY681"/>
      <c r="FZ681"/>
      <c r="GA681"/>
      <c r="GB681"/>
      <c r="GC681"/>
      <c r="GD681"/>
      <c r="GE681"/>
      <c r="GF681"/>
      <c r="GG681"/>
      <c r="GH681"/>
      <c r="GI681"/>
      <c r="GJ681"/>
      <c r="GK681"/>
      <c r="GL681"/>
      <c r="GM681"/>
      <c r="GN681"/>
      <c r="GO681"/>
      <c r="GP681"/>
      <c r="GQ681"/>
      <c r="GR681"/>
      <c r="GS681"/>
      <c r="GT681"/>
      <c r="GU681"/>
      <c r="GV681"/>
      <c r="GW681"/>
      <c r="GX681"/>
      <c r="GY681"/>
      <c r="GZ681"/>
      <c r="HA681"/>
      <c r="HB681"/>
      <c r="HC681"/>
      <c r="HD681"/>
      <c r="HE681"/>
      <c r="HF681"/>
      <c r="HG681"/>
    </row>
    <row r="682" spans="1:215" s="7" customFormat="1" ht="15.75" customHeight="1">
      <c r="A682" s="27" t="s">
        <v>984</v>
      </c>
      <c r="B682" s="14">
        <v>8435134847504</v>
      </c>
      <c r="C682" s="19" t="s">
        <v>987</v>
      </c>
      <c r="D682" s="16" t="s">
        <v>1364</v>
      </c>
      <c r="E682" s="16" t="s">
        <v>1364</v>
      </c>
      <c r="F682" s="16" t="s">
        <v>1367</v>
      </c>
      <c r="G682" s="21">
        <v>1</v>
      </c>
      <c r="H682" s="19" t="s">
        <v>1227</v>
      </c>
      <c r="I682" s="17">
        <v>90</v>
      </c>
      <c r="J682" s="20">
        <f>1850*710*656</f>
        <v>861656000</v>
      </c>
      <c r="K682" s="28" t="s">
        <v>107</v>
      </c>
      <c r="L682" s="51">
        <v>1857</v>
      </c>
      <c r="M682"/>
      <c r="N682"/>
      <c r="O682"/>
      <c r="P682"/>
      <c r="Q682"/>
      <c r="R682"/>
      <c r="S682"/>
      <c r="T682"/>
      <c r="U682"/>
      <c r="V682"/>
      <c r="W682"/>
      <c r="X682"/>
      <c r="Y682"/>
      <c r="Z682"/>
      <c r="AA682"/>
      <c r="AB682"/>
      <c r="AC682"/>
      <c r="AD682"/>
      <c r="AE682"/>
      <c r="AF682"/>
      <c r="AG682"/>
      <c r="AH682"/>
      <c r="AI682"/>
      <c r="AJ682"/>
      <c r="AK682"/>
      <c r="AL682"/>
      <c r="AM682"/>
      <c r="AN682"/>
      <c r="AO682"/>
      <c r="AP682"/>
      <c r="AQ682"/>
      <c r="AR682"/>
      <c r="AS682"/>
      <c r="AT682"/>
      <c r="AU682"/>
      <c r="AV682"/>
      <c r="AW682"/>
      <c r="AX682"/>
      <c r="AY682"/>
      <c r="AZ682"/>
      <c r="BA682"/>
      <c r="BB682"/>
      <c r="BC682"/>
      <c r="BD682"/>
      <c r="BE682"/>
      <c r="BF682"/>
      <c r="BG682"/>
      <c r="BH682"/>
      <c r="BI682"/>
      <c r="BJ682"/>
      <c r="BK682"/>
      <c r="BL682"/>
      <c r="BM682"/>
      <c r="BN682"/>
      <c r="BO682"/>
      <c r="BP682"/>
      <c r="BQ682"/>
      <c r="BR682"/>
      <c r="BS682"/>
      <c r="BT682"/>
      <c r="BU682"/>
      <c r="BV682"/>
      <c r="BW682"/>
      <c r="BX682"/>
      <c r="BY682"/>
      <c r="BZ682"/>
      <c r="CA682"/>
      <c r="CB682"/>
      <c r="CC682"/>
      <c r="CD682"/>
      <c r="CE682"/>
      <c r="CF682"/>
      <c r="CG682"/>
      <c r="CH682"/>
      <c r="CI682"/>
      <c r="CJ682"/>
      <c r="CK682"/>
      <c r="CL682"/>
      <c r="CM682"/>
      <c r="CN682"/>
      <c r="CO682"/>
      <c r="CP682"/>
      <c r="CQ682"/>
      <c r="CR682"/>
      <c r="CS682"/>
      <c r="CT682"/>
      <c r="CU682"/>
      <c r="CV682"/>
      <c r="CW682"/>
      <c r="CX682"/>
      <c r="CY682"/>
      <c r="CZ682"/>
      <c r="DA682"/>
      <c r="DB682"/>
      <c r="DC682"/>
      <c r="DD682"/>
      <c r="DE682"/>
      <c r="DF682"/>
      <c r="DG682"/>
      <c r="DH682"/>
      <c r="DI682"/>
      <c r="DJ682"/>
      <c r="DK682"/>
      <c r="DL682"/>
      <c r="DM682"/>
      <c r="DN682"/>
      <c r="DO682"/>
      <c r="DP682"/>
      <c r="DQ682"/>
      <c r="DR682"/>
      <c r="DS682"/>
      <c r="DT682"/>
      <c r="DU682"/>
      <c r="DV682"/>
      <c r="DW682"/>
      <c r="DX682"/>
      <c r="DY682"/>
      <c r="DZ682"/>
      <c r="EA682"/>
      <c r="EB682"/>
      <c r="EC682"/>
      <c r="ED682"/>
      <c r="EE682"/>
      <c r="EF682"/>
      <c r="EG682"/>
      <c r="EH682"/>
      <c r="EI682"/>
      <c r="EJ682"/>
      <c r="EK682"/>
      <c r="EL682"/>
      <c r="EM682"/>
      <c r="EN682"/>
      <c r="EO682"/>
      <c r="EP682"/>
      <c r="EQ682"/>
      <c r="ER682"/>
      <c r="ES682"/>
      <c r="ET682"/>
      <c r="EU682"/>
      <c r="EV682"/>
      <c r="EW682"/>
      <c r="EX682"/>
      <c r="EY682"/>
      <c r="EZ682"/>
      <c r="FA682"/>
      <c r="FB682"/>
      <c r="FC682"/>
      <c r="FD682"/>
      <c r="FE682"/>
      <c r="FF682"/>
      <c r="FG682"/>
      <c r="FH682"/>
      <c r="FI682"/>
      <c r="FJ682"/>
      <c r="FK682"/>
      <c r="FL682"/>
      <c r="FM682"/>
      <c r="FN682"/>
      <c r="FO682"/>
      <c r="FP682"/>
      <c r="FQ682"/>
      <c r="FR682"/>
      <c r="FS682"/>
      <c r="FT682"/>
      <c r="FU682"/>
      <c r="FV682"/>
      <c r="FW682"/>
      <c r="FX682"/>
      <c r="FY682"/>
      <c r="FZ682"/>
      <c r="GA682"/>
      <c r="GB682"/>
      <c r="GC682"/>
      <c r="GD682"/>
      <c r="GE682"/>
      <c r="GF682"/>
      <c r="GG682"/>
      <c r="GH682"/>
      <c r="GI682"/>
      <c r="GJ682"/>
      <c r="GK682"/>
      <c r="GL682"/>
      <c r="GM682"/>
      <c r="GN682"/>
      <c r="GO682"/>
      <c r="GP682"/>
      <c r="GQ682"/>
      <c r="GR682"/>
      <c r="GS682"/>
      <c r="GT682"/>
      <c r="GU682"/>
      <c r="GV682"/>
      <c r="GW682"/>
      <c r="GX682"/>
      <c r="GY682"/>
      <c r="GZ682"/>
      <c r="HA682"/>
      <c r="HB682"/>
      <c r="HC682"/>
      <c r="HD682"/>
      <c r="HE682"/>
      <c r="HF682"/>
      <c r="HG682"/>
    </row>
    <row r="683" spans="1:215" s="7" customFormat="1" ht="15.75" customHeight="1">
      <c r="A683" s="27" t="s">
        <v>988</v>
      </c>
      <c r="B683" s="14">
        <v>8435134847511</v>
      </c>
      <c r="C683" s="19" t="s">
        <v>990</v>
      </c>
      <c r="D683" s="16" t="s">
        <v>1364</v>
      </c>
      <c r="E683" s="16" t="s">
        <v>1364</v>
      </c>
      <c r="F683" s="16" t="s">
        <v>1367</v>
      </c>
      <c r="G683" s="21">
        <v>1</v>
      </c>
      <c r="H683" s="19" t="s">
        <v>1227</v>
      </c>
      <c r="I683" s="17">
        <v>110</v>
      </c>
      <c r="J683" s="20">
        <f>1450*710*626</f>
        <v>644467000</v>
      </c>
      <c r="K683" s="28" t="s">
        <v>119</v>
      </c>
      <c r="L683" s="51">
        <v>1633</v>
      </c>
      <c r="M683"/>
      <c r="N683"/>
      <c r="O683"/>
      <c r="P683"/>
      <c r="Q683"/>
      <c r="R683"/>
      <c r="S683"/>
      <c r="T683"/>
      <c r="U683"/>
      <c r="V683"/>
      <c r="W683"/>
      <c r="X683"/>
      <c r="Y683"/>
      <c r="Z683"/>
      <c r="AA683"/>
      <c r="AB683"/>
      <c r="AC683"/>
      <c r="AD683"/>
      <c r="AE683"/>
      <c r="AF683"/>
      <c r="AG683"/>
      <c r="AH683"/>
      <c r="AI683"/>
      <c r="AJ683"/>
      <c r="AK683"/>
      <c r="AL683"/>
      <c r="AM683"/>
      <c r="AN683"/>
      <c r="AO683"/>
      <c r="AP683"/>
      <c r="AQ683"/>
      <c r="AR683"/>
      <c r="AS683"/>
      <c r="AT683"/>
      <c r="AU683"/>
      <c r="AV683"/>
      <c r="AW683"/>
      <c r="AX683"/>
      <c r="AY683"/>
      <c r="AZ683"/>
      <c r="BA683"/>
      <c r="BB683"/>
      <c r="BC683"/>
      <c r="BD683"/>
      <c r="BE683"/>
      <c r="BF683"/>
      <c r="BG683"/>
      <c r="BH683"/>
      <c r="BI683"/>
      <c r="BJ683"/>
      <c r="BK683"/>
      <c r="BL683"/>
      <c r="BM683"/>
      <c r="BN683"/>
      <c r="BO683"/>
      <c r="BP683"/>
      <c r="BQ683"/>
      <c r="BR683"/>
      <c r="BS683"/>
      <c r="BT683"/>
      <c r="BU683"/>
      <c r="BV683"/>
      <c r="BW683"/>
      <c r="BX683"/>
      <c r="BY683"/>
      <c r="BZ683"/>
      <c r="CA683"/>
      <c r="CB683"/>
      <c r="CC683"/>
      <c r="CD683"/>
      <c r="CE683"/>
      <c r="CF683"/>
      <c r="CG683"/>
      <c r="CH683"/>
      <c r="CI683"/>
      <c r="CJ683"/>
      <c r="CK683"/>
      <c r="CL683"/>
      <c r="CM683"/>
      <c r="CN683"/>
      <c r="CO683"/>
      <c r="CP683"/>
      <c r="CQ683"/>
      <c r="CR683"/>
      <c r="CS683"/>
      <c r="CT683"/>
      <c r="CU683"/>
      <c r="CV683"/>
      <c r="CW683"/>
      <c r="CX683"/>
      <c r="CY683"/>
      <c r="CZ683"/>
      <c r="DA683"/>
      <c r="DB683"/>
      <c r="DC683"/>
      <c r="DD683"/>
      <c r="DE683"/>
      <c r="DF683"/>
      <c r="DG683"/>
      <c r="DH683"/>
      <c r="DI683"/>
      <c r="DJ683"/>
      <c r="DK683"/>
      <c r="DL683"/>
      <c r="DM683"/>
      <c r="DN683"/>
      <c r="DO683"/>
      <c r="DP683"/>
      <c r="DQ683"/>
      <c r="DR683"/>
      <c r="DS683"/>
      <c r="DT683"/>
      <c r="DU683"/>
      <c r="DV683"/>
      <c r="DW683"/>
      <c r="DX683"/>
      <c r="DY683"/>
      <c r="DZ683"/>
      <c r="EA683"/>
      <c r="EB683"/>
      <c r="EC683"/>
      <c r="ED683"/>
      <c r="EE683"/>
      <c r="EF683"/>
      <c r="EG683"/>
      <c r="EH683"/>
      <c r="EI683"/>
      <c r="EJ683"/>
      <c r="EK683"/>
      <c r="EL683"/>
      <c r="EM683"/>
      <c r="EN683"/>
      <c r="EO683"/>
      <c r="EP683"/>
      <c r="EQ683"/>
      <c r="ER683"/>
      <c r="ES683"/>
      <c r="ET683"/>
      <c r="EU683"/>
      <c r="EV683"/>
      <c r="EW683"/>
      <c r="EX683"/>
      <c r="EY683"/>
      <c r="EZ683"/>
      <c r="FA683"/>
      <c r="FB683"/>
      <c r="FC683"/>
      <c r="FD683"/>
      <c r="FE683"/>
      <c r="FF683"/>
      <c r="FG683"/>
      <c r="FH683"/>
      <c r="FI683"/>
      <c r="FJ683"/>
      <c r="FK683"/>
      <c r="FL683"/>
      <c r="FM683"/>
      <c r="FN683"/>
      <c r="FO683"/>
      <c r="FP683"/>
      <c r="FQ683"/>
      <c r="FR683"/>
      <c r="FS683"/>
      <c r="FT683"/>
      <c r="FU683"/>
      <c r="FV683"/>
      <c r="FW683"/>
      <c r="FX683"/>
      <c r="FY683"/>
      <c r="FZ683"/>
      <c r="GA683"/>
      <c r="GB683"/>
      <c r="GC683"/>
      <c r="GD683"/>
      <c r="GE683"/>
      <c r="GF683"/>
      <c r="GG683"/>
      <c r="GH683"/>
      <c r="GI683"/>
      <c r="GJ683"/>
      <c r="GK683"/>
      <c r="GL683"/>
      <c r="GM683"/>
      <c r="GN683"/>
      <c r="GO683"/>
      <c r="GP683"/>
      <c r="GQ683"/>
      <c r="GR683"/>
      <c r="GS683"/>
      <c r="GT683"/>
      <c r="GU683"/>
      <c r="GV683"/>
      <c r="GW683"/>
      <c r="GX683"/>
      <c r="GY683"/>
      <c r="GZ683"/>
      <c r="HA683"/>
      <c r="HB683"/>
      <c r="HC683"/>
      <c r="HD683"/>
      <c r="HE683"/>
      <c r="HF683"/>
      <c r="HG683"/>
    </row>
    <row r="684" spans="1:215" s="7" customFormat="1" ht="15.75" customHeight="1">
      <c r="A684" s="27" t="s">
        <v>989</v>
      </c>
      <c r="B684" s="14">
        <v>8435134847528</v>
      </c>
      <c r="C684" s="19" t="s">
        <v>991</v>
      </c>
      <c r="D684" s="16" t="s">
        <v>1364</v>
      </c>
      <c r="E684" s="16" t="s">
        <v>1364</v>
      </c>
      <c r="F684" s="16" t="s">
        <v>1367</v>
      </c>
      <c r="G684" s="21">
        <v>1</v>
      </c>
      <c r="H684" s="19" t="s">
        <v>1227</v>
      </c>
      <c r="I684" s="17">
        <v>100</v>
      </c>
      <c r="J684" s="20">
        <f>1850*710*656</f>
        <v>861656000</v>
      </c>
      <c r="K684" s="28" t="s">
        <v>107</v>
      </c>
      <c r="L684" s="51">
        <v>1976</v>
      </c>
      <c r="M684"/>
      <c r="N684"/>
      <c r="O684"/>
      <c r="P684"/>
      <c r="Q684"/>
      <c r="R684"/>
      <c r="S684"/>
      <c r="T684"/>
      <c r="U684"/>
      <c r="V684"/>
      <c r="W684"/>
      <c r="X684"/>
      <c r="Y684"/>
      <c r="Z684"/>
      <c r="AA684"/>
      <c r="AB684"/>
      <c r="AC684"/>
      <c r="AD684"/>
      <c r="AE684"/>
      <c r="AF684"/>
      <c r="AG684"/>
      <c r="AH684"/>
      <c r="AI684"/>
      <c r="AJ684"/>
      <c r="AK684"/>
      <c r="AL684"/>
      <c r="AM684"/>
      <c r="AN684"/>
      <c r="AO684"/>
      <c r="AP684"/>
      <c r="AQ684"/>
      <c r="AR684"/>
      <c r="AS684"/>
      <c r="AT684"/>
      <c r="AU684"/>
      <c r="AV684"/>
      <c r="AW684"/>
      <c r="AX684"/>
      <c r="AY684"/>
      <c r="AZ684"/>
      <c r="BA684"/>
      <c r="BB684"/>
      <c r="BC684"/>
      <c r="BD684"/>
      <c r="BE684"/>
      <c r="BF684"/>
      <c r="BG684"/>
      <c r="BH684"/>
      <c r="BI684"/>
      <c r="BJ684"/>
      <c r="BK684"/>
      <c r="BL684"/>
      <c r="BM684"/>
      <c r="BN684"/>
      <c r="BO684"/>
      <c r="BP684"/>
      <c r="BQ684"/>
      <c r="BR684"/>
      <c r="BS684"/>
      <c r="BT684"/>
      <c r="BU684"/>
      <c r="BV684"/>
      <c r="BW684"/>
      <c r="BX684"/>
      <c r="BY684"/>
      <c r="BZ684"/>
      <c r="CA684"/>
      <c r="CB684"/>
      <c r="CC684"/>
      <c r="CD684"/>
      <c r="CE684"/>
      <c r="CF684"/>
      <c r="CG684"/>
      <c r="CH684"/>
      <c r="CI684"/>
      <c r="CJ684"/>
      <c r="CK684"/>
      <c r="CL684"/>
      <c r="CM684"/>
      <c r="CN684"/>
      <c r="CO684"/>
      <c r="CP684"/>
      <c r="CQ684"/>
      <c r="CR684"/>
      <c r="CS684"/>
      <c r="CT684"/>
      <c r="CU684"/>
      <c r="CV684"/>
      <c r="CW684"/>
      <c r="CX684"/>
      <c r="CY684"/>
      <c r="CZ684"/>
      <c r="DA684"/>
      <c r="DB684"/>
      <c r="DC684"/>
      <c r="DD684"/>
      <c r="DE684"/>
      <c r="DF684"/>
      <c r="DG684"/>
      <c r="DH684"/>
      <c r="DI684"/>
      <c r="DJ684"/>
      <c r="DK684"/>
      <c r="DL684"/>
      <c r="DM684"/>
      <c r="DN684"/>
      <c r="DO684"/>
      <c r="DP684"/>
      <c r="DQ684"/>
      <c r="DR684"/>
      <c r="DS684"/>
      <c r="DT684"/>
      <c r="DU684"/>
      <c r="DV684"/>
      <c r="DW684"/>
      <c r="DX684"/>
      <c r="DY684"/>
      <c r="DZ684"/>
      <c r="EA684"/>
      <c r="EB684"/>
      <c r="EC684"/>
      <c r="ED684"/>
      <c r="EE684"/>
      <c r="EF684"/>
      <c r="EG684"/>
      <c r="EH684"/>
      <c r="EI684"/>
      <c r="EJ684"/>
      <c r="EK684"/>
      <c r="EL684"/>
      <c r="EM684"/>
      <c r="EN684"/>
      <c r="EO684"/>
      <c r="EP684"/>
      <c r="EQ684"/>
      <c r="ER684"/>
      <c r="ES684"/>
      <c r="ET684"/>
      <c r="EU684"/>
      <c r="EV684"/>
      <c r="EW684"/>
      <c r="EX684"/>
      <c r="EY684"/>
      <c r="EZ684"/>
      <c r="FA684"/>
      <c r="FB684"/>
      <c r="FC684"/>
      <c r="FD684"/>
      <c r="FE684"/>
      <c r="FF684"/>
      <c r="FG684"/>
      <c r="FH684"/>
      <c r="FI684"/>
      <c r="FJ684"/>
      <c r="FK684"/>
      <c r="FL684"/>
      <c r="FM684"/>
      <c r="FN684"/>
      <c r="FO684"/>
      <c r="FP684"/>
      <c r="FQ684"/>
      <c r="FR684"/>
      <c r="FS684"/>
      <c r="FT684"/>
      <c r="FU684"/>
      <c r="FV684"/>
      <c r="FW684"/>
      <c r="FX684"/>
      <c r="FY684"/>
      <c r="FZ684"/>
      <c r="GA684"/>
      <c r="GB684"/>
      <c r="GC684"/>
      <c r="GD684"/>
      <c r="GE684"/>
      <c r="GF684"/>
      <c r="GG684"/>
      <c r="GH684"/>
      <c r="GI684"/>
      <c r="GJ684"/>
      <c r="GK684"/>
      <c r="GL684"/>
      <c r="GM684"/>
      <c r="GN684"/>
      <c r="GO684"/>
      <c r="GP684"/>
      <c r="GQ684"/>
      <c r="GR684"/>
      <c r="GS684"/>
      <c r="GT684"/>
      <c r="GU684"/>
      <c r="GV684"/>
      <c r="GW684"/>
      <c r="GX684"/>
      <c r="GY684"/>
      <c r="GZ684"/>
      <c r="HA684"/>
      <c r="HB684"/>
      <c r="HC684"/>
      <c r="HD684"/>
      <c r="HE684"/>
      <c r="HF684"/>
      <c r="HG684"/>
    </row>
    <row r="685" spans="1:215" s="7" customFormat="1" ht="15.75" customHeight="1">
      <c r="A685" s="27" t="s">
        <v>1096</v>
      </c>
      <c r="B685" s="14">
        <v>8435134848891</v>
      </c>
      <c r="C685" s="19" t="s">
        <v>1100</v>
      </c>
      <c r="D685" s="16" t="s">
        <v>1364</v>
      </c>
      <c r="E685" s="16" t="s">
        <v>1364</v>
      </c>
      <c r="F685" s="16" t="s">
        <v>1367</v>
      </c>
      <c r="G685" s="21">
        <v>1</v>
      </c>
      <c r="H685" s="19" t="s">
        <v>1227</v>
      </c>
      <c r="I685" s="17">
        <v>66</v>
      </c>
      <c r="J685" s="20">
        <f>1200*710*626</f>
        <v>533352000</v>
      </c>
      <c r="K685" s="28" t="s">
        <v>1118</v>
      </c>
      <c r="L685" s="51">
        <v>933</v>
      </c>
      <c r="M685"/>
      <c r="N685"/>
      <c r="O685"/>
      <c r="P685"/>
      <c r="Q685"/>
      <c r="R685"/>
      <c r="S685"/>
      <c r="T685"/>
      <c r="U685"/>
      <c r="V685"/>
      <c r="W685"/>
      <c r="X685"/>
      <c r="Y685"/>
      <c r="Z685"/>
      <c r="AA685"/>
      <c r="AB685"/>
      <c r="AC685"/>
      <c r="AD685"/>
      <c r="AE685"/>
      <c r="AF685"/>
      <c r="AG685"/>
      <c r="AH685"/>
      <c r="AI685"/>
      <c r="AJ685"/>
      <c r="AK685"/>
      <c r="AL685"/>
      <c r="AM685"/>
      <c r="AN685"/>
      <c r="AO685"/>
      <c r="AP685"/>
      <c r="AQ685"/>
      <c r="AR685"/>
      <c r="AS685"/>
      <c r="AT685"/>
      <c r="AU685"/>
      <c r="AV685"/>
      <c r="AW685"/>
      <c r="AX685"/>
      <c r="AY685"/>
      <c r="AZ685"/>
      <c r="BA685"/>
      <c r="BB685"/>
      <c r="BC685"/>
      <c r="BD685"/>
      <c r="BE685"/>
      <c r="BF685"/>
      <c r="BG685"/>
      <c r="BH685"/>
      <c r="BI685"/>
      <c r="BJ685"/>
      <c r="BK685"/>
      <c r="BL685"/>
      <c r="BM685"/>
      <c r="BN685"/>
      <c r="BO685"/>
      <c r="BP685"/>
      <c r="BQ685"/>
      <c r="BR685"/>
      <c r="BS685"/>
      <c r="BT685"/>
      <c r="BU685"/>
      <c r="BV685"/>
      <c r="BW685"/>
      <c r="BX685"/>
      <c r="BY685"/>
      <c r="BZ685"/>
      <c r="CA685"/>
      <c r="CB685"/>
      <c r="CC685"/>
      <c r="CD685"/>
      <c r="CE685"/>
      <c r="CF685"/>
      <c r="CG685"/>
      <c r="CH685"/>
      <c r="CI685"/>
      <c r="CJ685"/>
      <c r="CK685"/>
      <c r="CL685"/>
      <c r="CM685"/>
      <c r="CN685"/>
      <c r="CO685"/>
      <c r="CP685"/>
      <c r="CQ685"/>
      <c r="CR685"/>
      <c r="CS685"/>
      <c r="CT685"/>
      <c r="CU685"/>
      <c r="CV685"/>
      <c r="CW685"/>
      <c r="CX685"/>
      <c r="CY685"/>
      <c r="CZ685"/>
      <c r="DA685"/>
      <c r="DB685"/>
      <c r="DC685"/>
      <c r="DD685"/>
      <c r="DE685"/>
      <c r="DF685"/>
      <c r="DG685"/>
      <c r="DH685"/>
      <c r="DI685"/>
      <c r="DJ685"/>
      <c r="DK685"/>
      <c r="DL685"/>
      <c r="DM685"/>
      <c r="DN685"/>
      <c r="DO685"/>
      <c r="DP685"/>
      <c r="DQ685"/>
      <c r="DR685"/>
      <c r="DS685"/>
      <c r="DT685"/>
      <c r="DU685"/>
      <c r="DV685"/>
      <c r="DW685"/>
      <c r="DX685"/>
      <c r="DY685"/>
      <c r="DZ685"/>
      <c r="EA685"/>
      <c r="EB685"/>
      <c r="EC685"/>
      <c r="ED685"/>
      <c r="EE685"/>
      <c r="EF685"/>
      <c r="EG685"/>
      <c r="EH685"/>
      <c r="EI685"/>
      <c r="EJ685"/>
      <c r="EK685"/>
      <c r="EL685"/>
      <c r="EM685"/>
      <c r="EN685"/>
      <c r="EO685"/>
      <c r="EP685"/>
      <c r="EQ685"/>
      <c r="ER685"/>
      <c r="ES685"/>
      <c r="ET685"/>
      <c r="EU685"/>
      <c r="EV685"/>
      <c r="EW685"/>
      <c r="EX685"/>
      <c r="EY685"/>
      <c r="EZ685"/>
      <c r="FA685"/>
      <c r="FB685"/>
      <c r="FC685"/>
      <c r="FD685"/>
      <c r="FE685"/>
      <c r="FF685"/>
      <c r="FG685"/>
      <c r="FH685"/>
      <c r="FI685"/>
      <c r="FJ685"/>
      <c r="FK685"/>
      <c r="FL685"/>
      <c r="FM685"/>
      <c r="FN685"/>
      <c r="FO685"/>
      <c r="FP685"/>
      <c r="FQ685"/>
      <c r="FR685"/>
      <c r="FS685"/>
      <c r="FT685"/>
      <c r="FU685"/>
      <c r="FV685"/>
      <c r="FW685"/>
      <c r="FX685"/>
      <c r="FY685"/>
      <c r="FZ685"/>
      <c r="GA685"/>
      <c r="GB685"/>
      <c r="GC685"/>
      <c r="GD685"/>
      <c r="GE685"/>
      <c r="GF685"/>
      <c r="GG685"/>
      <c r="GH685"/>
      <c r="GI685"/>
      <c r="GJ685"/>
      <c r="GK685"/>
      <c r="GL685"/>
      <c r="GM685"/>
      <c r="GN685"/>
      <c r="GO685"/>
      <c r="GP685"/>
      <c r="GQ685"/>
      <c r="GR685"/>
      <c r="GS685"/>
      <c r="GT685"/>
      <c r="GU685"/>
      <c r="GV685"/>
      <c r="GW685"/>
      <c r="GX685"/>
      <c r="GY685"/>
      <c r="GZ685"/>
      <c r="HA685"/>
      <c r="HB685"/>
      <c r="HC685"/>
      <c r="HD685"/>
      <c r="HE685"/>
      <c r="HF685"/>
      <c r="HG685"/>
    </row>
    <row r="686" spans="1:215" s="7" customFormat="1" ht="15.75" customHeight="1">
      <c r="A686" s="27" t="s">
        <v>1097</v>
      </c>
      <c r="B686" s="14">
        <v>8435134848884</v>
      </c>
      <c r="C686" s="19" t="s">
        <v>1101</v>
      </c>
      <c r="D686" s="16" t="s">
        <v>1364</v>
      </c>
      <c r="E686" s="16" t="s">
        <v>1364</v>
      </c>
      <c r="F686" s="16" t="s">
        <v>1367</v>
      </c>
      <c r="G686" s="21">
        <v>1</v>
      </c>
      <c r="H686" s="19" t="s">
        <v>1227</v>
      </c>
      <c r="I686" s="17">
        <v>81</v>
      </c>
      <c r="J686" s="20">
        <f>1200*710*626</f>
        <v>533352000</v>
      </c>
      <c r="K686" s="28" t="s">
        <v>1118</v>
      </c>
      <c r="L686" s="51">
        <v>1065</v>
      </c>
      <c r="M686"/>
      <c r="N686"/>
      <c r="O686"/>
      <c r="P686"/>
      <c r="Q686"/>
      <c r="R686"/>
      <c r="S686"/>
      <c r="T686"/>
      <c r="U686"/>
      <c r="V686"/>
      <c r="W686"/>
      <c r="X686"/>
      <c r="Y686"/>
      <c r="Z686"/>
      <c r="AA686"/>
      <c r="AB686"/>
      <c r="AC686"/>
      <c r="AD686"/>
      <c r="AE686"/>
      <c r="AF686"/>
      <c r="AG686"/>
      <c r="AH686"/>
      <c r="AI686"/>
      <c r="AJ686"/>
      <c r="AK686"/>
      <c r="AL686"/>
      <c r="AM686"/>
      <c r="AN686"/>
      <c r="AO686"/>
      <c r="AP686"/>
      <c r="AQ686"/>
      <c r="AR686"/>
      <c r="AS686"/>
      <c r="AT686"/>
      <c r="AU686"/>
      <c r="AV686"/>
      <c r="AW686"/>
      <c r="AX686"/>
      <c r="AY686"/>
      <c r="AZ686"/>
      <c r="BA686"/>
      <c r="BB686"/>
      <c r="BC686"/>
      <c r="BD686"/>
      <c r="BE686"/>
      <c r="BF686"/>
      <c r="BG686"/>
      <c r="BH686"/>
      <c r="BI686"/>
      <c r="BJ686"/>
      <c r="BK686"/>
      <c r="BL686"/>
      <c r="BM686"/>
      <c r="BN686"/>
      <c r="BO686"/>
      <c r="BP686"/>
      <c r="BQ686"/>
      <c r="BR686"/>
      <c r="BS686"/>
      <c r="BT686"/>
      <c r="BU686"/>
      <c r="BV686"/>
      <c r="BW686"/>
      <c r="BX686"/>
      <c r="BY686"/>
      <c r="BZ686"/>
      <c r="CA686"/>
      <c r="CB686"/>
      <c r="CC686"/>
      <c r="CD686"/>
      <c r="CE686"/>
      <c r="CF686"/>
      <c r="CG686"/>
      <c r="CH686"/>
      <c r="CI686"/>
      <c r="CJ686"/>
      <c r="CK686"/>
      <c r="CL686"/>
      <c r="CM686"/>
      <c r="CN686"/>
      <c r="CO686"/>
      <c r="CP686"/>
      <c r="CQ686"/>
      <c r="CR686"/>
      <c r="CS686"/>
      <c r="CT686"/>
      <c r="CU686"/>
      <c r="CV686"/>
      <c r="CW686"/>
      <c r="CX686"/>
      <c r="CY686"/>
      <c r="CZ686"/>
      <c r="DA686"/>
      <c r="DB686"/>
      <c r="DC686"/>
      <c r="DD686"/>
      <c r="DE686"/>
      <c r="DF686"/>
      <c r="DG686"/>
      <c r="DH686"/>
      <c r="DI686"/>
      <c r="DJ686"/>
      <c r="DK686"/>
      <c r="DL686"/>
      <c r="DM686"/>
      <c r="DN686"/>
      <c r="DO686"/>
      <c r="DP686"/>
      <c r="DQ686"/>
      <c r="DR686"/>
      <c r="DS686"/>
      <c r="DT686"/>
      <c r="DU686"/>
      <c r="DV686"/>
      <c r="DW686"/>
      <c r="DX686"/>
      <c r="DY686"/>
      <c r="DZ686"/>
      <c r="EA686"/>
      <c r="EB686"/>
      <c r="EC686"/>
      <c r="ED686"/>
      <c r="EE686"/>
      <c r="EF686"/>
      <c r="EG686"/>
      <c r="EH686"/>
      <c r="EI686"/>
      <c r="EJ686"/>
      <c r="EK686"/>
      <c r="EL686"/>
      <c r="EM686"/>
      <c r="EN686"/>
      <c r="EO686"/>
      <c r="EP686"/>
      <c r="EQ686"/>
      <c r="ER686"/>
      <c r="ES686"/>
      <c r="ET686"/>
      <c r="EU686"/>
      <c r="EV686"/>
      <c r="EW686"/>
      <c r="EX686"/>
      <c r="EY686"/>
      <c r="EZ686"/>
      <c r="FA686"/>
      <c r="FB686"/>
      <c r="FC686"/>
      <c r="FD686"/>
      <c r="FE686"/>
      <c r="FF686"/>
      <c r="FG686"/>
      <c r="FH686"/>
      <c r="FI686"/>
      <c r="FJ686"/>
      <c r="FK686"/>
      <c r="FL686"/>
      <c r="FM686"/>
      <c r="FN686"/>
      <c r="FO686"/>
      <c r="FP686"/>
      <c r="FQ686"/>
      <c r="FR686"/>
      <c r="FS686"/>
      <c r="FT686"/>
      <c r="FU686"/>
      <c r="FV686"/>
      <c r="FW686"/>
      <c r="FX686"/>
      <c r="FY686"/>
      <c r="FZ686"/>
      <c r="GA686"/>
      <c r="GB686"/>
      <c r="GC686"/>
      <c r="GD686"/>
      <c r="GE686"/>
      <c r="GF686"/>
      <c r="GG686"/>
      <c r="GH686"/>
      <c r="GI686"/>
      <c r="GJ686"/>
      <c r="GK686"/>
      <c r="GL686"/>
      <c r="GM686"/>
      <c r="GN686"/>
      <c r="GO686"/>
      <c r="GP686"/>
      <c r="GQ686"/>
      <c r="GR686"/>
      <c r="GS686"/>
      <c r="GT686"/>
      <c r="GU686"/>
      <c r="GV686"/>
      <c r="GW686"/>
      <c r="GX686"/>
      <c r="GY686"/>
      <c r="GZ686"/>
      <c r="HA686"/>
      <c r="HB686"/>
      <c r="HC686"/>
      <c r="HD686"/>
      <c r="HE686"/>
      <c r="HF686"/>
      <c r="HG686"/>
    </row>
    <row r="687" spans="1:215" s="7" customFormat="1" ht="15.75" customHeight="1">
      <c r="A687" s="27" t="s">
        <v>1098</v>
      </c>
      <c r="B687" s="14">
        <v>8435134848877</v>
      </c>
      <c r="C687" s="19" t="s">
        <v>1102</v>
      </c>
      <c r="D687" s="16" t="s">
        <v>1364</v>
      </c>
      <c r="E687" s="16" t="s">
        <v>1364</v>
      </c>
      <c r="F687" s="16" t="s">
        <v>1367</v>
      </c>
      <c r="G687" s="21">
        <v>1</v>
      </c>
      <c r="H687" s="19" t="s">
        <v>1227</v>
      </c>
      <c r="I687" s="17">
        <v>100</v>
      </c>
      <c r="J687" s="20">
        <f>1800*710*626</f>
        <v>800028000</v>
      </c>
      <c r="K687" s="28" t="s">
        <v>1119</v>
      </c>
      <c r="L687" s="51">
        <v>1408</v>
      </c>
      <c r="M687"/>
      <c r="N687"/>
      <c r="O687"/>
      <c r="P687"/>
      <c r="Q687"/>
      <c r="R687"/>
      <c r="S687"/>
      <c r="T687"/>
      <c r="U687"/>
      <c r="V687"/>
      <c r="W687"/>
      <c r="X687"/>
      <c r="Y687"/>
      <c r="Z687"/>
      <c r="AA687"/>
      <c r="AB687"/>
      <c r="AC687"/>
      <c r="AD687"/>
      <c r="AE687"/>
      <c r="AF687"/>
      <c r="AG687"/>
      <c r="AH687"/>
      <c r="AI687"/>
      <c r="AJ687"/>
      <c r="AK687"/>
      <c r="AL687"/>
      <c r="AM687"/>
      <c r="AN687"/>
      <c r="AO687"/>
      <c r="AP687"/>
      <c r="AQ687"/>
      <c r="AR687"/>
      <c r="AS687"/>
      <c r="AT687"/>
      <c r="AU687"/>
      <c r="AV687"/>
      <c r="AW687"/>
      <c r="AX687"/>
      <c r="AY687"/>
      <c r="AZ687"/>
      <c r="BA687"/>
      <c r="BB687"/>
      <c r="BC687"/>
      <c r="BD687"/>
      <c r="BE687"/>
      <c r="BF687"/>
      <c r="BG687"/>
      <c r="BH687"/>
      <c r="BI687"/>
      <c r="BJ687"/>
      <c r="BK687"/>
      <c r="BL687"/>
      <c r="BM687"/>
      <c r="BN687"/>
      <c r="BO687"/>
      <c r="BP687"/>
      <c r="BQ687"/>
      <c r="BR687"/>
      <c r="BS687"/>
      <c r="BT687"/>
      <c r="BU687"/>
      <c r="BV687"/>
      <c r="BW687"/>
      <c r="BX687"/>
      <c r="BY687"/>
      <c r="BZ687"/>
      <c r="CA687"/>
      <c r="CB687"/>
      <c r="CC687"/>
      <c r="CD687"/>
      <c r="CE687"/>
      <c r="CF687"/>
      <c r="CG687"/>
      <c r="CH687"/>
      <c r="CI687"/>
      <c r="CJ687"/>
      <c r="CK687"/>
      <c r="CL687"/>
      <c r="CM687"/>
      <c r="CN687"/>
      <c r="CO687"/>
      <c r="CP687"/>
      <c r="CQ687"/>
      <c r="CR687"/>
      <c r="CS687"/>
      <c r="CT687"/>
      <c r="CU687"/>
      <c r="CV687"/>
      <c r="CW687"/>
      <c r="CX687"/>
      <c r="CY687"/>
      <c r="CZ687"/>
      <c r="DA687"/>
      <c r="DB687"/>
      <c r="DC687"/>
      <c r="DD687"/>
      <c r="DE687"/>
      <c r="DF687"/>
      <c r="DG687"/>
      <c r="DH687"/>
      <c r="DI687"/>
      <c r="DJ687"/>
      <c r="DK687"/>
      <c r="DL687"/>
      <c r="DM687"/>
      <c r="DN687"/>
      <c r="DO687"/>
      <c r="DP687"/>
      <c r="DQ687"/>
      <c r="DR687"/>
      <c r="DS687"/>
      <c r="DT687"/>
      <c r="DU687"/>
      <c r="DV687"/>
      <c r="DW687"/>
      <c r="DX687"/>
      <c r="DY687"/>
      <c r="DZ687"/>
      <c r="EA687"/>
      <c r="EB687"/>
      <c r="EC687"/>
      <c r="ED687"/>
      <c r="EE687"/>
      <c r="EF687"/>
      <c r="EG687"/>
      <c r="EH687"/>
      <c r="EI687"/>
      <c r="EJ687"/>
      <c r="EK687"/>
      <c r="EL687"/>
      <c r="EM687"/>
      <c r="EN687"/>
      <c r="EO687"/>
      <c r="EP687"/>
      <c r="EQ687"/>
      <c r="ER687"/>
      <c r="ES687"/>
      <c r="ET687"/>
      <c r="EU687"/>
      <c r="EV687"/>
      <c r="EW687"/>
      <c r="EX687"/>
      <c r="EY687"/>
      <c r="EZ687"/>
      <c r="FA687"/>
      <c r="FB687"/>
      <c r="FC687"/>
      <c r="FD687"/>
      <c r="FE687"/>
      <c r="FF687"/>
      <c r="FG687"/>
      <c r="FH687"/>
      <c r="FI687"/>
      <c r="FJ687"/>
      <c r="FK687"/>
      <c r="FL687"/>
      <c r="FM687"/>
      <c r="FN687"/>
      <c r="FO687"/>
      <c r="FP687"/>
      <c r="FQ687"/>
      <c r="FR687"/>
      <c r="FS687"/>
      <c r="FT687"/>
      <c r="FU687"/>
      <c r="FV687"/>
      <c r="FW687"/>
      <c r="FX687"/>
      <c r="FY687"/>
      <c r="FZ687"/>
      <c r="GA687"/>
      <c r="GB687"/>
      <c r="GC687"/>
      <c r="GD687"/>
      <c r="GE687"/>
      <c r="GF687"/>
      <c r="GG687"/>
      <c r="GH687"/>
      <c r="GI687"/>
      <c r="GJ687"/>
      <c r="GK687"/>
      <c r="GL687"/>
      <c r="GM687"/>
      <c r="GN687"/>
      <c r="GO687"/>
      <c r="GP687"/>
      <c r="GQ687"/>
      <c r="GR687"/>
      <c r="GS687"/>
      <c r="GT687"/>
      <c r="GU687"/>
      <c r="GV687"/>
      <c r="GW687"/>
      <c r="GX687"/>
      <c r="GY687"/>
      <c r="GZ687"/>
      <c r="HA687"/>
      <c r="HB687"/>
      <c r="HC687"/>
      <c r="HD687"/>
      <c r="HE687"/>
      <c r="HF687"/>
      <c r="HG687"/>
    </row>
    <row r="688" spans="1:215" s="7" customFormat="1" ht="15.75" customHeight="1">
      <c r="A688" s="27" t="s">
        <v>1099</v>
      </c>
      <c r="B688" s="14">
        <v>8435134848860</v>
      </c>
      <c r="C688" s="19" t="s">
        <v>1103</v>
      </c>
      <c r="D688" s="16" t="s">
        <v>1364</v>
      </c>
      <c r="E688" s="16" t="s">
        <v>1364</v>
      </c>
      <c r="F688" s="16" t="s">
        <v>1367</v>
      </c>
      <c r="G688" s="21">
        <v>1</v>
      </c>
      <c r="H688" s="19" t="s">
        <v>1227</v>
      </c>
      <c r="I688" s="17">
        <v>115</v>
      </c>
      <c r="J688" s="20">
        <f>1200*710*626</f>
        <v>533352000</v>
      </c>
      <c r="K688" s="28" t="s">
        <v>1118</v>
      </c>
      <c r="L688" s="51">
        <v>1568</v>
      </c>
      <c r="M688"/>
      <c r="N688"/>
      <c r="O688"/>
      <c r="P688"/>
      <c r="Q688"/>
      <c r="R688"/>
      <c r="S688"/>
      <c r="T688"/>
      <c r="U688"/>
      <c r="V688"/>
      <c r="W688"/>
      <c r="X688"/>
      <c r="Y688"/>
      <c r="Z688"/>
      <c r="AA688"/>
      <c r="AB688"/>
      <c r="AC688"/>
      <c r="AD688"/>
      <c r="AE688"/>
      <c r="AF688"/>
      <c r="AG688"/>
      <c r="AH688"/>
      <c r="AI688"/>
      <c r="AJ688"/>
      <c r="AK688"/>
      <c r="AL688"/>
      <c r="AM688"/>
      <c r="AN688"/>
      <c r="AO688"/>
      <c r="AP688"/>
      <c r="AQ688"/>
      <c r="AR688"/>
      <c r="AS688"/>
      <c r="AT688"/>
      <c r="AU688"/>
      <c r="AV688"/>
      <c r="AW688"/>
      <c r="AX688"/>
      <c r="AY688"/>
      <c r="AZ688"/>
      <c r="BA688"/>
      <c r="BB688"/>
      <c r="BC688"/>
      <c r="BD688"/>
      <c r="BE688"/>
      <c r="BF688"/>
      <c r="BG688"/>
      <c r="BH688"/>
      <c r="BI688"/>
      <c r="BJ688"/>
      <c r="BK688"/>
      <c r="BL688"/>
      <c r="BM688"/>
      <c r="BN688"/>
      <c r="BO688"/>
      <c r="BP688"/>
      <c r="BQ688"/>
      <c r="BR688"/>
      <c r="BS688"/>
      <c r="BT688"/>
      <c r="BU688"/>
      <c r="BV688"/>
      <c r="BW688"/>
      <c r="BX688"/>
      <c r="BY688"/>
      <c r="BZ688"/>
      <c r="CA688"/>
      <c r="CB688"/>
      <c r="CC688"/>
      <c r="CD688"/>
      <c r="CE688"/>
      <c r="CF688"/>
      <c r="CG688"/>
      <c r="CH688"/>
      <c r="CI688"/>
      <c r="CJ688"/>
      <c r="CK688"/>
      <c r="CL688"/>
      <c r="CM688"/>
      <c r="CN688"/>
      <c r="CO688"/>
      <c r="CP688"/>
      <c r="CQ688"/>
      <c r="CR688"/>
      <c r="CS688"/>
      <c r="CT688"/>
      <c r="CU688"/>
      <c r="CV688"/>
      <c r="CW688"/>
      <c r="CX688"/>
      <c r="CY688"/>
      <c r="CZ688"/>
      <c r="DA688"/>
      <c r="DB688"/>
      <c r="DC688"/>
      <c r="DD688"/>
      <c r="DE688"/>
      <c r="DF688"/>
      <c r="DG688"/>
      <c r="DH688"/>
      <c r="DI688"/>
      <c r="DJ688"/>
      <c r="DK688"/>
      <c r="DL688"/>
      <c r="DM688"/>
      <c r="DN688"/>
      <c r="DO688"/>
      <c r="DP688"/>
      <c r="DQ688"/>
      <c r="DR688"/>
      <c r="DS688"/>
      <c r="DT688"/>
      <c r="DU688"/>
      <c r="DV688"/>
      <c r="DW688"/>
      <c r="DX688"/>
      <c r="DY688"/>
      <c r="DZ688"/>
      <c r="EA688"/>
      <c r="EB688"/>
      <c r="EC688"/>
      <c r="ED688"/>
      <c r="EE688"/>
      <c r="EF688"/>
      <c r="EG688"/>
      <c r="EH688"/>
      <c r="EI688"/>
      <c r="EJ688"/>
      <c r="EK688"/>
      <c r="EL688"/>
      <c r="EM688"/>
      <c r="EN688"/>
      <c r="EO688"/>
      <c r="EP688"/>
      <c r="EQ688"/>
      <c r="ER688"/>
      <c r="ES688"/>
      <c r="ET688"/>
      <c r="EU688"/>
      <c r="EV688"/>
      <c r="EW688"/>
      <c r="EX688"/>
      <c r="EY688"/>
      <c r="EZ688"/>
      <c r="FA688"/>
      <c r="FB688"/>
      <c r="FC688"/>
      <c r="FD688"/>
      <c r="FE688"/>
      <c r="FF688"/>
      <c r="FG688"/>
      <c r="FH688"/>
      <c r="FI688"/>
      <c r="FJ688"/>
      <c r="FK688"/>
      <c r="FL688"/>
      <c r="FM688"/>
      <c r="FN688"/>
      <c r="FO688"/>
      <c r="FP688"/>
      <c r="FQ688"/>
      <c r="FR688"/>
      <c r="FS688"/>
      <c r="FT688"/>
      <c r="FU688"/>
      <c r="FV688"/>
      <c r="FW688"/>
      <c r="FX688"/>
      <c r="FY688"/>
      <c r="FZ688"/>
      <c r="GA688"/>
      <c r="GB688"/>
      <c r="GC688"/>
      <c r="GD688"/>
      <c r="GE688"/>
      <c r="GF688"/>
      <c r="GG688"/>
      <c r="GH688"/>
      <c r="GI688"/>
      <c r="GJ688"/>
      <c r="GK688"/>
      <c r="GL688"/>
      <c r="GM688"/>
      <c r="GN688"/>
      <c r="GO688"/>
      <c r="GP688"/>
      <c r="GQ688"/>
      <c r="GR688"/>
      <c r="GS688"/>
      <c r="GT688"/>
      <c r="GU688"/>
      <c r="GV688"/>
      <c r="GW688"/>
      <c r="GX688"/>
      <c r="GY688"/>
      <c r="GZ688"/>
      <c r="HA688"/>
      <c r="HB688"/>
      <c r="HC688"/>
      <c r="HD688"/>
      <c r="HE688"/>
      <c r="HF688"/>
      <c r="HG688"/>
    </row>
    <row r="689" spans="1:215" s="7" customFormat="1" ht="15.75" customHeight="1">
      <c r="A689" s="27" t="s">
        <v>815</v>
      </c>
      <c r="B689" s="14">
        <v>8435134848907</v>
      </c>
      <c r="C689" s="19" t="s">
        <v>819</v>
      </c>
      <c r="D689" s="16" t="s">
        <v>1364</v>
      </c>
      <c r="E689" s="16" t="s">
        <v>1364</v>
      </c>
      <c r="F689" s="16" t="s">
        <v>1367</v>
      </c>
      <c r="G689" s="21">
        <v>1</v>
      </c>
      <c r="H689" s="19" t="s">
        <v>1227</v>
      </c>
      <c r="I689" s="17">
        <v>66</v>
      </c>
      <c r="J689" s="20">
        <f>1200*710*626</f>
        <v>533352000</v>
      </c>
      <c r="K689" s="28" t="s">
        <v>1118</v>
      </c>
      <c r="L689" s="51">
        <v>831</v>
      </c>
      <c r="M689"/>
      <c r="N689"/>
      <c r="O689"/>
      <c r="P689"/>
      <c r="Q689"/>
      <c r="R689"/>
      <c r="S689"/>
      <c r="T689"/>
      <c r="U689"/>
      <c r="V689"/>
      <c r="W689"/>
      <c r="X689"/>
      <c r="Y689"/>
      <c r="Z689"/>
      <c r="AA689"/>
      <c r="AB689"/>
      <c r="AC689"/>
      <c r="AD689"/>
      <c r="AE689"/>
      <c r="AF689"/>
      <c r="AG689"/>
      <c r="AH689"/>
      <c r="AI689"/>
      <c r="AJ689"/>
      <c r="AK689"/>
      <c r="AL689"/>
      <c r="AM689"/>
      <c r="AN689"/>
      <c r="AO689"/>
      <c r="AP689"/>
      <c r="AQ689"/>
      <c r="AR689"/>
      <c r="AS689"/>
      <c r="AT689"/>
      <c r="AU689"/>
      <c r="AV689"/>
      <c r="AW689"/>
      <c r="AX689"/>
      <c r="AY689"/>
      <c r="AZ689"/>
      <c r="BA689"/>
      <c r="BB689"/>
      <c r="BC689"/>
      <c r="BD689"/>
      <c r="BE689"/>
      <c r="BF689"/>
      <c r="BG689"/>
      <c r="BH689"/>
      <c r="BI689"/>
      <c r="BJ689"/>
      <c r="BK689"/>
      <c r="BL689"/>
      <c r="BM689"/>
      <c r="BN689"/>
      <c r="BO689"/>
      <c r="BP689"/>
      <c r="BQ689"/>
      <c r="BR689"/>
      <c r="BS689"/>
      <c r="BT689"/>
      <c r="BU689"/>
      <c r="BV689"/>
      <c r="BW689"/>
      <c r="BX689"/>
      <c r="BY689"/>
      <c r="BZ689"/>
      <c r="CA689"/>
      <c r="CB689"/>
      <c r="CC689"/>
      <c r="CD689"/>
      <c r="CE689"/>
      <c r="CF689"/>
      <c r="CG689"/>
      <c r="CH689"/>
      <c r="CI689"/>
      <c r="CJ689"/>
      <c r="CK689"/>
      <c r="CL689"/>
      <c r="CM689"/>
      <c r="CN689"/>
      <c r="CO689"/>
      <c r="CP689"/>
      <c r="CQ689"/>
      <c r="CR689"/>
      <c r="CS689"/>
      <c r="CT689"/>
      <c r="CU689"/>
      <c r="CV689"/>
      <c r="CW689"/>
      <c r="CX689"/>
      <c r="CY689"/>
      <c r="CZ689"/>
      <c r="DA689"/>
      <c r="DB689"/>
      <c r="DC689"/>
      <c r="DD689"/>
      <c r="DE689"/>
      <c r="DF689"/>
      <c r="DG689"/>
      <c r="DH689"/>
      <c r="DI689"/>
      <c r="DJ689"/>
      <c r="DK689"/>
      <c r="DL689"/>
      <c r="DM689"/>
      <c r="DN689"/>
      <c r="DO689"/>
      <c r="DP689"/>
      <c r="DQ689"/>
      <c r="DR689"/>
      <c r="DS689"/>
      <c r="DT689"/>
      <c r="DU689"/>
      <c r="DV689"/>
      <c r="DW689"/>
      <c r="DX689"/>
      <c r="DY689"/>
      <c r="DZ689"/>
      <c r="EA689"/>
      <c r="EB689"/>
      <c r="EC689"/>
      <c r="ED689"/>
      <c r="EE689"/>
      <c r="EF689"/>
      <c r="EG689"/>
      <c r="EH689"/>
      <c r="EI689"/>
      <c r="EJ689"/>
      <c r="EK689"/>
      <c r="EL689"/>
      <c r="EM689"/>
      <c r="EN689"/>
      <c r="EO689"/>
      <c r="EP689"/>
      <c r="EQ689"/>
      <c r="ER689"/>
      <c r="ES689"/>
      <c r="ET689"/>
      <c r="EU689"/>
      <c r="EV689"/>
      <c r="EW689"/>
      <c r="EX689"/>
      <c r="EY689"/>
      <c r="EZ689"/>
      <c r="FA689"/>
      <c r="FB689"/>
      <c r="FC689"/>
      <c r="FD689"/>
      <c r="FE689"/>
      <c r="FF689"/>
      <c r="FG689"/>
      <c r="FH689"/>
      <c r="FI689"/>
      <c r="FJ689"/>
      <c r="FK689"/>
      <c r="FL689"/>
      <c r="FM689"/>
      <c r="FN689"/>
      <c r="FO689"/>
      <c r="FP689"/>
      <c r="FQ689"/>
      <c r="FR689"/>
      <c r="FS689"/>
      <c r="FT689"/>
      <c r="FU689"/>
      <c r="FV689"/>
      <c r="FW689"/>
      <c r="FX689"/>
      <c r="FY689"/>
      <c r="FZ689"/>
      <c r="GA689"/>
      <c r="GB689"/>
      <c r="GC689"/>
      <c r="GD689"/>
      <c r="GE689"/>
      <c r="GF689"/>
      <c r="GG689"/>
      <c r="GH689"/>
      <c r="GI689"/>
      <c r="GJ689"/>
      <c r="GK689"/>
      <c r="GL689"/>
      <c r="GM689"/>
      <c r="GN689"/>
      <c r="GO689"/>
      <c r="GP689"/>
      <c r="GQ689"/>
      <c r="GR689"/>
      <c r="GS689"/>
      <c r="GT689"/>
      <c r="GU689"/>
      <c r="GV689"/>
      <c r="GW689"/>
      <c r="GX689"/>
      <c r="GY689"/>
      <c r="GZ689"/>
      <c r="HA689"/>
      <c r="HB689"/>
      <c r="HC689"/>
      <c r="HD689"/>
      <c r="HE689"/>
      <c r="HF689"/>
      <c r="HG689"/>
    </row>
    <row r="690" spans="1:215" s="7" customFormat="1" ht="15.75" customHeight="1">
      <c r="A690" s="27" t="s">
        <v>816</v>
      </c>
      <c r="B690" s="14">
        <v>8435134848914</v>
      </c>
      <c r="C690" s="19" t="s">
        <v>820</v>
      </c>
      <c r="D690" s="16" t="s">
        <v>1364</v>
      </c>
      <c r="E690" s="16" t="s">
        <v>1364</v>
      </c>
      <c r="F690" s="16" t="s">
        <v>1367</v>
      </c>
      <c r="G690" s="21">
        <v>1</v>
      </c>
      <c r="H690" s="19" t="s">
        <v>1227</v>
      </c>
      <c r="I690" s="17">
        <v>81</v>
      </c>
      <c r="J690" s="20">
        <f>1200*710*626</f>
        <v>533352000</v>
      </c>
      <c r="K690" s="28" t="s">
        <v>1118</v>
      </c>
      <c r="L690" s="51">
        <v>975</v>
      </c>
      <c r="M690"/>
      <c r="N690"/>
      <c r="O690"/>
      <c r="P690"/>
      <c r="Q690"/>
      <c r="R690"/>
      <c r="S690"/>
      <c r="T690"/>
      <c r="U690"/>
      <c r="V690"/>
      <c r="W690"/>
      <c r="X690"/>
      <c r="Y690"/>
      <c r="Z690"/>
      <c r="AA690"/>
      <c r="AB690"/>
      <c r="AC690"/>
      <c r="AD690"/>
      <c r="AE690"/>
      <c r="AF690"/>
      <c r="AG690"/>
      <c r="AH690"/>
      <c r="AI690"/>
      <c r="AJ690"/>
      <c r="AK690"/>
      <c r="AL690"/>
      <c r="AM690"/>
      <c r="AN690"/>
      <c r="AO690"/>
      <c r="AP690"/>
      <c r="AQ690"/>
      <c r="AR690"/>
      <c r="AS690"/>
      <c r="AT690"/>
      <c r="AU690"/>
      <c r="AV690"/>
      <c r="AW690"/>
      <c r="AX690"/>
      <c r="AY690"/>
      <c r="AZ690"/>
      <c r="BA690"/>
      <c r="BB690"/>
      <c r="BC690"/>
      <c r="BD690"/>
      <c r="BE690"/>
      <c r="BF690"/>
      <c r="BG690"/>
      <c r="BH690"/>
      <c r="BI690"/>
      <c r="BJ690"/>
      <c r="BK690"/>
      <c r="BL690"/>
      <c r="BM690"/>
      <c r="BN690"/>
      <c r="BO690"/>
      <c r="BP690"/>
      <c r="BQ690"/>
      <c r="BR690"/>
      <c r="BS690"/>
      <c r="BT690"/>
      <c r="BU690"/>
      <c r="BV690"/>
      <c r="BW690"/>
      <c r="BX690"/>
      <c r="BY690"/>
      <c r="BZ690"/>
      <c r="CA690"/>
      <c r="CB690"/>
      <c r="CC690"/>
      <c r="CD690"/>
      <c r="CE690"/>
      <c r="CF690"/>
      <c r="CG690"/>
      <c r="CH690"/>
      <c r="CI690"/>
      <c r="CJ690"/>
      <c r="CK690"/>
      <c r="CL690"/>
      <c r="CM690"/>
      <c r="CN690"/>
      <c r="CO690"/>
      <c r="CP690"/>
      <c r="CQ690"/>
      <c r="CR690"/>
      <c r="CS690"/>
      <c r="CT690"/>
      <c r="CU690"/>
      <c r="CV690"/>
      <c r="CW690"/>
      <c r="CX690"/>
      <c r="CY690"/>
      <c r="CZ690"/>
      <c r="DA690"/>
      <c r="DB690"/>
      <c r="DC690"/>
      <c r="DD690"/>
      <c r="DE690"/>
      <c r="DF690"/>
      <c r="DG690"/>
      <c r="DH690"/>
      <c r="DI690"/>
      <c r="DJ690"/>
      <c r="DK690"/>
      <c r="DL690"/>
      <c r="DM690"/>
      <c r="DN690"/>
      <c r="DO690"/>
      <c r="DP690"/>
      <c r="DQ690"/>
      <c r="DR690"/>
      <c r="DS690"/>
      <c r="DT690"/>
      <c r="DU690"/>
      <c r="DV690"/>
      <c r="DW690"/>
      <c r="DX690"/>
      <c r="DY690"/>
      <c r="DZ690"/>
      <c r="EA690"/>
      <c r="EB690"/>
      <c r="EC690"/>
      <c r="ED690"/>
      <c r="EE690"/>
      <c r="EF690"/>
      <c r="EG690"/>
      <c r="EH690"/>
      <c r="EI690"/>
      <c r="EJ690"/>
      <c r="EK690"/>
      <c r="EL690"/>
      <c r="EM690"/>
      <c r="EN690"/>
      <c r="EO690"/>
      <c r="EP690"/>
      <c r="EQ690"/>
      <c r="ER690"/>
      <c r="ES690"/>
      <c r="ET690"/>
      <c r="EU690"/>
      <c r="EV690"/>
      <c r="EW690"/>
      <c r="EX690"/>
      <c r="EY690"/>
      <c r="EZ690"/>
      <c r="FA690"/>
      <c r="FB690"/>
      <c r="FC690"/>
      <c r="FD690"/>
      <c r="FE690"/>
      <c r="FF690"/>
      <c r="FG690"/>
      <c r="FH690"/>
      <c r="FI690"/>
      <c r="FJ690"/>
      <c r="FK690"/>
      <c r="FL690"/>
      <c r="FM690"/>
      <c r="FN690"/>
      <c r="FO690"/>
      <c r="FP690"/>
      <c r="FQ690"/>
      <c r="FR690"/>
      <c r="FS690"/>
      <c r="FT690"/>
      <c r="FU690"/>
      <c r="FV690"/>
      <c r="FW690"/>
      <c r="FX690"/>
      <c r="FY690"/>
      <c r="FZ690"/>
      <c r="GA690"/>
      <c r="GB690"/>
      <c r="GC690"/>
      <c r="GD690"/>
      <c r="GE690"/>
      <c r="GF690"/>
      <c r="GG690"/>
      <c r="GH690"/>
      <c r="GI690"/>
      <c r="GJ690"/>
      <c r="GK690"/>
      <c r="GL690"/>
      <c r="GM690"/>
      <c r="GN690"/>
      <c r="GO690"/>
      <c r="GP690"/>
      <c r="GQ690"/>
      <c r="GR690"/>
      <c r="GS690"/>
      <c r="GT690"/>
      <c r="GU690"/>
      <c r="GV690"/>
      <c r="GW690"/>
      <c r="GX690"/>
      <c r="GY690"/>
      <c r="GZ690"/>
      <c r="HA690"/>
      <c r="HB690"/>
      <c r="HC690"/>
      <c r="HD690"/>
      <c r="HE690"/>
      <c r="HF690"/>
      <c r="HG690"/>
    </row>
    <row r="691" spans="1:215" s="7" customFormat="1" ht="15.75" customHeight="1">
      <c r="A691" s="27" t="s">
        <v>817</v>
      </c>
      <c r="B691" s="14">
        <v>8435134848921</v>
      </c>
      <c r="C691" s="19" t="s">
        <v>821</v>
      </c>
      <c r="D691" s="16" t="s">
        <v>1364</v>
      </c>
      <c r="E691" s="16" t="s">
        <v>1364</v>
      </c>
      <c r="F691" s="16" t="s">
        <v>1367</v>
      </c>
      <c r="G691" s="21">
        <v>1</v>
      </c>
      <c r="H691" s="19" t="s">
        <v>1227</v>
      </c>
      <c r="I691" s="17">
        <v>100</v>
      </c>
      <c r="J691" s="20">
        <f>1800*710*626</f>
        <v>800028000</v>
      </c>
      <c r="K691" s="28" t="s">
        <v>1119</v>
      </c>
      <c r="L691" s="51">
        <v>1254</v>
      </c>
      <c r="M691"/>
      <c r="N691"/>
      <c r="O691"/>
      <c r="P691"/>
      <c r="Q691"/>
      <c r="R691"/>
      <c r="S691"/>
      <c r="T691"/>
      <c r="U691"/>
      <c r="V691"/>
      <c r="W691"/>
      <c r="X691"/>
      <c r="Y691"/>
      <c r="Z691"/>
      <c r="AA691"/>
      <c r="AB691"/>
      <c r="AC691"/>
      <c r="AD691"/>
      <c r="AE691"/>
      <c r="AF691"/>
      <c r="AG691"/>
      <c r="AH691"/>
      <c r="AI691"/>
      <c r="AJ691"/>
      <c r="AK691"/>
      <c r="AL691"/>
      <c r="AM691"/>
      <c r="AN691"/>
      <c r="AO691"/>
      <c r="AP691"/>
      <c r="AQ691"/>
      <c r="AR691"/>
      <c r="AS691"/>
      <c r="AT691"/>
      <c r="AU691"/>
      <c r="AV691"/>
      <c r="AW691"/>
      <c r="AX691"/>
      <c r="AY691"/>
      <c r="AZ691"/>
      <c r="BA691"/>
      <c r="BB691"/>
      <c r="BC691"/>
      <c r="BD691"/>
      <c r="BE691"/>
      <c r="BF691"/>
      <c r="BG691"/>
      <c r="BH691"/>
      <c r="BI691"/>
      <c r="BJ691"/>
      <c r="BK691"/>
      <c r="BL691"/>
      <c r="BM691"/>
      <c r="BN691"/>
      <c r="BO691"/>
      <c r="BP691"/>
      <c r="BQ691"/>
      <c r="BR691"/>
      <c r="BS691"/>
      <c r="BT691"/>
      <c r="BU691"/>
      <c r="BV691"/>
      <c r="BW691"/>
      <c r="BX691"/>
      <c r="BY691"/>
      <c r="BZ691"/>
      <c r="CA691"/>
      <c r="CB691"/>
      <c r="CC691"/>
      <c r="CD691"/>
      <c r="CE691"/>
      <c r="CF691"/>
      <c r="CG691"/>
      <c r="CH691"/>
      <c r="CI691"/>
      <c r="CJ691"/>
      <c r="CK691"/>
      <c r="CL691"/>
      <c r="CM691"/>
      <c r="CN691"/>
      <c r="CO691"/>
      <c r="CP691"/>
      <c r="CQ691"/>
      <c r="CR691"/>
      <c r="CS691"/>
      <c r="CT691"/>
      <c r="CU691"/>
      <c r="CV691"/>
      <c r="CW691"/>
      <c r="CX691"/>
      <c r="CY691"/>
      <c r="CZ691"/>
      <c r="DA691"/>
      <c r="DB691"/>
      <c r="DC691"/>
      <c r="DD691"/>
      <c r="DE691"/>
      <c r="DF691"/>
      <c r="DG691"/>
      <c r="DH691"/>
      <c r="DI691"/>
      <c r="DJ691"/>
      <c r="DK691"/>
      <c r="DL691"/>
      <c r="DM691"/>
      <c r="DN691"/>
      <c r="DO691"/>
      <c r="DP691"/>
      <c r="DQ691"/>
      <c r="DR691"/>
      <c r="DS691"/>
      <c r="DT691"/>
      <c r="DU691"/>
      <c r="DV691"/>
      <c r="DW691"/>
      <c r="DX691"/>
      <c r="DY691"/>
      <c r="DZ691"/>
      <c r="EA691"/>
      <c r="EB691"/>
      <c r="EC691"/>
      <c r="ED691"/>
      <c r="EE691"/>
      <c r="EF691"/>
      <c r="EG691"/>
      <c r="EH691"/>
      <c r="EI691"/>
      <c r="EJ691"/>
      <c r="EK691"/>
      <c r="EL691"/>
      <c r="EM691"/>
      <c r="EN691"/>
      <c r="EO691"/>
      <c r="EP691"/>
      <c r="EQ691"/>
      <c r="ER691"/>
      <c r="ES691"/>
      <c r="ET691"/>
      <c r="EU691"/>
      <c r="EV691"/>
      <c r="EW691"/>
      <c r="EX691"/>
      <c r="EY691"/>
      <c r="EZ691"/>
      <c r="FA691"/>
      <c r="FB691"/>
      <c r="FC691"/>
      <c r="FD691"/>
      <c r="FE691"/>
      <c r="FF691"/>
      <c r="FG691"/>
      <c r="FH691"/>
      <c r="FI691"/>
      <c r="FJ691"/>
      <c r="FK691"/>
      <c r="FL691"/>
      <c r="FM691"/>
      <c r="FN691"/>
      <c r="FO691"/>
      <c r="FP691"/>
      <c r="FQ691"/>
      <c r="FR691"/>
      <c r="FS691"/>
      <c r="FT691"/>
      <c r="FU691"/>
      <c r="FV691"/>
      <c r="FW691"/>
      <c r="FX691"/>
      <c r="FY691"/>
      <c r="FZ691"/>
      <c r="GA691"/>
      <c r="GB691"/>
      <c r="GC691"/>
      <c r="GD691"/>
      <c r="GE691"/>
      <c r="GF691"/>
      <c r="GG691"/>
      <c r="GH691"/>
      <c r="GI691"/>
      <c r="GJ691"/>
      <c r="GK691"/>
      <c r="GL691"/>
      <c r="GM691"/>
      <c r="GN691"/>
      <c r="GO691"/>
      <c r="GP691"/>
      <c r="GQ691"/>
      <c r="GR691"/>
      <c r="GS691"/>
      <c r="GT691"/>
      <c r="GU691"/>
      <c r="GV691"/>
      <c r="GW691"/>
      <c r="GX691"/>
      <c r="GY691"/>
      <c r="GZ691"/>
      <c r="HA691"/>
      <c r="HB691"/>
      <c r="HC691"/>
      <c r="HD691"/>
      <c r="HE691"/>
      <c r="HF691"/>
      <c r="HG691"/>
    </row>
    <row r="692" spans="1:215" s="7" customFormat="1" ht="15.75" customHeight="1">
      <c r="A692" s="27" t="s">
        <v>818</v>
      </c>
      <c r="B692" s="14">
        <v>8435134848938</v>
      </c>
      <c r="C692" s="19" t="s">
        <v>822</v>
      </c>
      <c r="D692" s="16" t="s">
        <v>1364</v>
      </c>
      <c r="E692" s="16" t="s">
        <v>1364</v>
      </c>
      <c r="F692" s="16" t="s">
        <v>1367</v>
      </c>
      <c r="G692" s="21">
        <v>1</v>
      </c>
      <c r="H692" s="19" t="s">
        <v>1227</v>
      </c>
      <c r="I692" s="17">
        <v>115</v>
      </c>
      <c r="J692" s="20">
        <f>1800*710*626</f>
        <v>800028000</v>
      </c>
      <c r="K692" s="28" t="s">
        <v>1119</v>
      </c>
      <c r="L692" s="51">
        <v>1439</v>
      </c>
      <c r="M692"/>
      <c r="N692"/>
      <c r="O692"/>
      <c r="P692"/>
      <c r="Q692"/>
      <c r="R692"/>
      <c r="S692"/>
      <c r="T692"/>
      <c r="U692"/>
      <c r="V692"/>
      <c r="W692"/>
      <c r="X692"/>
      <c r="Y692"/>
      <c r="Z692"/>
      <c r="AA692"/>
      <c r="AB692"/>
      <c r="AC692"/>
      <c r="AD692"/>
      <c r="AE692"/>
      <c r="AF692"/>
      <c r="AG692"/>
      <c r="AH692"/>
      <c r="AI692"/>
      <c r="AJ692"/>
      <c r="AK692"/>
      <c r="AL692"/>
      <c r="AM692"/>
      <c r="AN692"/>
      <c r="AO692"/>
      <c r="AP692"/>
      <c r="AQ692"/>
      <c r="AR692"/>
      <c r="AS692"/>
      <c r="AT692"/>
      <c r="AU692"/>
      <c r="AV692"/>
      <c r="AW692"/>
      <c r="AX692"/>
      <c r="AY692"/>
      <c r="AZ692"/>
      <c r="BA692"/>
      <c r="BB692"/>
      <c r="BC692"/>
      <c r="BD692"/>
      <c r="BE692"/>
      <c r="BF692"/>
      <c r="BG692"/>
      <c r="BH692"/>
      <c r="BI692"/>
      <c r="BJ692"/>
      <c r="BK692"/>
      <c r="BL692"/>
      <c r="BM692"/>
      <c r="BN692"/>
      <c r="BO692"/>
      <c r="BP692"/>
      <c r="BQ692"/>
      <c r="BR692"/>
      <c r="BS692"/>
      <c r="BT692"/>
      <c r="BU692"/>
      <c r="BV692"/>
      <c r="BW692"/>
      <c r="BX692"/>
      <c r="BY692"/>
      <c r="BZ692"/>
      <c r="CA692"/>
      <c r="CB692"/>
      <c r="CC692"/>
      <c r="CD692"/>
      <c r="CE692"/>
      <c r="CF692"/>
      <c r="CG692"/>
      <c r="CH692"/>
      <c r="CI692"/>
      <c r="CJ692"/>
      <c r="CK692"/>
      <c r="CL692"/>
      <c r="CM692"/>
      <c r="CN692"/>
      <c r="CO692"/>
      <c r="CP692"/>
      <c r="CQ692"/>
      <c r="CR692"/>
      <c r="CS692"/>
      <c r="CT692"/>
      <c r="CU692"/>
      <c r="CV692"/>
      <c r="CW692"/>
      <c r="CX692"/>
      <c r="CY692"/>
      <c r="CZ692"/>
      <c r="DA692"/>
      <c r="DB692"/>
      <c r="DC692"/>
      <c r="DD692"/>
      <c r="DE692"/>
      <c r="DF692"/>
      <c r="DG692"/>
      <c r="DH692"/>
      <c r="DI692"/>
      <c r="DJ692"/>
      <c r="DK692"/>
      <c r="DL692"/>
      <c r="DM692"/>
      <c r="DN692"/>
      <c r="DO692"/>
      <c r="DP692"/>
      <c r="DQ692"/>
      <c r="DR692"/>
      <c r="DS692"/>
      <c r="DT692"/>
      <c r="DU692"/>
      <c r="DV692"/>
      <c r="DW692"/>
      <c r="DX692"/>
      <c r="DY692"/>
      <c r="DZ692"/>
      <c r="EA692"/>
      <c r="EB692"/>
      <c r="EC692"/>
      <c r="ED692"/>
      <c r="EE692"/>
      <c r="EF692"/>
      <c r="EG692"/>
      <c r="EH692"/>
      <c r="EI692"/>
      <c r="EJ692"/>
      <c r="EK692"/>
      <c r="EL692"/>
      <c r="EM692"/>
      <c r="EN692"/>
      <c r="EO692"/>
      <c r="EP692"/>
      <c r="EQ692"/>
      <c r="ER692"/>
      <c r="ES692"/>
      <c r="ET692"/>
      <c r="EU692"/>
      <c r="EV692"/>
      <c r="EW692"/>
      <c r="EX692"/>
      <c r="EY692"/>
      <c r="EZ692"/>
      <c r="FA692"/>
      <c r="FB692"/>
      <c r="FC692"/>
      <c r="FD692"/>
      <c r="FE692"/>
      <c r="FF692"/>
      <c r="FG692"/>
      <c r="FH692"/>
      <c r="FI692"/>
      <c r="FJ692"/>
      <c r="FK692"/>
      <c r="FL692"/>
      <c r="FM692"/>
      <c r="FN692"/>
      <c r="FO692"/>
      <c r="FP692"/>
      <c r="FQ692"/>
      <c r="FR692"/>
      <c r="FS692"/>
      <c r="FT692"/>
      <c r="FU692"/>
      <c r="FV692"/>
      <c r="FW692"/>
      <c r="FX692"/>
      <c r="FY692"/>
      <c r="FZ692"/>
      <c r="GA692"/>
      <c r="GB692"/>
      <c r="GC692"/>
      <c r="GD692"/>
      <c r="GE692"/>
      <c r="GF692"/>
      <c r="GG692"/>
      <c r="GH692"/>
      <c r="GI692"/>
      <c r="GJ692"/>
      <c r="GK692"/>
      <c r="GL692"/>
      <c r="GM692"/>
      <c r="GN692"/>
      <c r="GO692"/>
      <c r="GP692"/>
      <c r="GQ692"/>
      <c r="GR692"/>
      <c r="GS692"/>
      <c r="GT692"/>
      <c r="GU692"/>
      <c r="GV692"/>
      <c r="GW692"/>
      <c r="GX692"/>
      <c r="GY692"/>
      <c r="GZ692"/>
      <c r="HA692"/>
      <c r="HB692"/>
      <c r="HC692"/>
      <c r="HD692"/>
      <c r="HE692"/>
      <c r="HF692"/>
      <c r="HG692"/>
    </row>
    <row r="693" spans="1:215" s="7" customFormat="1" ht="15.75" customHeight="1">
      <c r="A693" s="27" t="s">
        <v>681</v>
      </c>
      <c r="B693" s="14">
        <v>8435134838151</v>
      </c>
      <c r="C693" s="19" t="s">
        <v>683</v>
      </c>
      <c r="D693" s="16" t="s">
        <v>1368</v>
      </c>
      <c r="E693" s="16" t="s">
        <v>1364</v>
      </c>
      <c r="F693" s="16" t="s">
        <v>1364</v>
      </c>
      <c r="G693" s="21">
        <v>1</v>
      </c>
      <c r="H693" s="19" t="s">
        <v>868</v>
      </c>
      <c r="I693" s="17">
        <v>156</v>
      </c>
      <c r="J693" s="20">
        <v>418000</v>
      </c>
      <c r="K693" s="28" t="s">
        <v>1231</v>
      </c>
      <c r="L693" s="51">
        <v>1959</v>
      </c>
      <c r="M693"/>
      <c r="N693"/>
      <c r="O693"/>
      <c r="P693"/>
      <c r="Q693"/>
      <c r="R693"/>
      <c r="S693"/>
      <c r="T693"/>
      <c r="U693"/>
      <c r="V693"/>
      <c r="W693"/>
      <c r="X693"/>
      <c r="Y693"/>
      <c r="Z693"/>
      <c r="AA693"/>
      <c r="AB693"/>
      <c r="AC693"/>
      <c r="AD693"/>
      <c r="AE693"/>
      <c r="AF693"/>
      <c r="AG693"/>
      <c r="AH693"/>
      <c r="AI693"/>
      <c r="AJ693"/>
      <c r="AK693"/>
      <c r="AL693"/>
      <c r="AM693"/>
      <c r="AN693"/>
      <c r="AO693"/>
      <c r="AP693"/>
      <c r="AQ693"/>
      <c r="AR693"/>
      <c r="AS693"/>
      <c r="AT693"/>
      <c r="AU693"/>
      <c r="AV693"/>
      <c r="AW693"/>
      <c r="AX693"/>
      <c r="AY693"/>
      <c r="AZ693"/>
      <c r="BA693"/>
      <c r="BB693"/>
      <c r="BC693"/>
      <c r="BD693"/>
      <c r="BE693"/>
      <c r="BF693"/>
      <c r="BG693"/>
      <c r="BH693"/>
      <c r="BI693"/>
      <c r="BJ693"/>
      <c r="BK693"/>
      <c r="BL693"/>
      <c r="BM693"/>
      <c r="BN693"/>
      <c r="BO693"/>
      <c r="BP693"/>
      <c r="BQ693"/>
      <c r="BR693"/>
      <c r="BS693"/>
      <c r="BT693"/>
      <c r="BU693"/>
      <c r="BV693"/>
      <c r="BW693"/>
      <c r="BX693"/>
      <c r="BY693"/>
      <c r="BZ693"/>
      <c r="CA693"/>
      <c r="CB693"/>
      <c r="CC693"/>
      <c r="CD693"/>
      <c r="CE693"/>
      <c r="CF693"/>
      <c r="CG693"/>
      <c r="CH693"/>
      <c r="CI693"/>
      <c r="CJ693"/>
      <c r="CK693"/>
      <c r="CL693"/>
      <c r="CM693"/>
      <c r="CN693"/>
      <c r="CO693"/>
      <c r="CP693"/>
      <c r="CQ693"/>
      <c r="CR693"/>
      <c r="CS693"/>
      <c r="CT693"/>
      <c r="CU693"/>
      <c r="CV693"/>
      <c r="CW693"/>
      <c r="CX693"/>
      <c r="CY693"/>
      <c r="CZ693"/>
      <c r="DA693"/>
      <c r="DB693"/>
      <c r="DC693"/>
      <c r="DD693"/>
      <c r="DE693"/>
      <c r="DF693"/>
      <c r="DG693"/>
      <c r="DH693"/>
      <c r="DI693"/>
      <c r="DJ693"/>
      <c r="DK693"/>
      <c r="DL693"/>
      <c r="DM693"/>
      <c r="DN693"/>
      <c r="DO693"/>
      <c r="DP693"/>
      <c r="DQ693"/>
      <c r="DR693"/>
      <c r="DS693"/>
      <c r="DT693"/>
      <c r="DU693"/>
      <c r="DV693"/>
      <c r="DW693"/>
      <c r="DX693"/>
      <c r="DY693"/>
      <c r="DZ693"/>
      <c r="EA693"/>
      <c r="EB693"/>
      <c r="EC693"/>
      <c r="ED693"/>
      <c r="EE693"/>
      <c r="EF693"/>
      <c r="EG693"/>
      <c r="EH693"/>
      <c r="EI693"/>
      <c r="EJ693"/>
      <c r="EK693"/>
      <c r="EL693"/>
      <c r="EM693"/>
      <c r="EN693"/>
      <c r="EO693"/>
      <c r="EP693"/>
      <c r="EQ693"/>
      <c r="ER693"/>
      <c r="ES693"/>
      <c r="ET693"/>
      <c r="EU693"/>
      <c r="EV693"/>
      <c r="EW693"/>
      <c r="EX693"/>
      <c r="EY693"/>
      <c r="EZ693"/>
      <c r="FA693"/>
      <c r="FB693"/>
      <c r="FC693"/>
      <c r="FD693"/>
      <c r="FE693"/>
      <c r="FF693"/>
      <c r="FG693"/>
      <c r="FH693"/>
      <c r="FI693"/>
      <c r="FJ693"/>
      <c r="FK693"/>
      <c r="FL693"/>
      <c r="FM693"/>
      <c r="FN693"/>
      <c r="FO693"/>
      <c r="FP693"/>
      <c r="FQ693"/>
      <c r="FR693"/>
      <c r="FS693"/>
      <c r="FT693"/>
      <c r="FU693"/>
      <c r="FV693"/>
      <c r="FW693"/>
      <c r="FX693"/>
      <c r="FY693"/>
      <c r="FZ693"/>
      <c r="GA693"/>
      <c r="GB693"/>
      <c r="GC693"/>
      <c r="GD693"/>
      <c r="GE693"/>
      <c r="GF693"/>
      <c r="GG693"/>
      <c r="GH693"/>
      <c r="GI693"/>
      <c r="GJ693"/>
      <c r="GK693"/>
      <c r="GL693"/>
      <c r="GM693"/>
      <c r="GN693"/>
      <c r="GO693"/>
      <c r="GP693"/>
      <c r="GQ693"/>
      <c r="GR693"/>
      <c r="GS693"/>
      <c r="GT693"/>
      <c r="GU693"/>
      <c r="GV693"/>
      <c r="GW693"/>
      <c r="GX693"/>
      <c r="GY693"/>
      <c r="GZ693"/>
      <c r="HA693"/>
      <c r="HB693"/>
      <c r="HC693"/>
      <c r="HD693"/>
      <c r="HE693"/>
      <c r="HF693"/>
      <c r="HG693"/>
    </row>
    <row r="694" spans="1:215" ht="15.75" customHeight="1">
      <c r="A694" s="27" t="s">
        <v>682</v>
      </c>
      <c r="B694" s="14">
        <v>8435134838144</v>
      </c>
      <c r="C694" s="19" t="s">
        <v>684</v>
      </c>
      <c r="D694" s="16" t="s">
        <v>1368</v>
      </c>
      <c r="E694" s="16" t="s">
        <v>1364</v>
      </c>
      <c r="F694" s="16" t="s">
        <v>1364</v>
      </c>
      <c r="G694" s="21">
        <v>1</v>
      </c>
      <c r="H694" s="19" t="s">
        <v>868</v>
      </c>
      <c r="I694" s="17">
        <v>189</v>
      </c>
      <c r="J694" s="20">
        <v>473000</v>
      </c>
      <c r="K694" s="28" t="s">
        <v>1232</v>
      </c>
      <c r="L694" s="51">
        <v>2133</v>
      </c>
    </row>
    <row r="695" spans="1:215" ht="15.75" customHeight="1">
      <c r="A695" s="27" t="s">
        <v>620</v>
      </c>
      <c r="B695" s="14">
        <v>8435134838168</v>
      </c>
      <c r="C695" s="19" t="s">
        <v>1203</v>
      </c>
      <c r="D695" s="16" t="s">
        <v>1368</v>
      </c>
      <c r="E695" s="16" t="s">
        <v>1364</v>
      </c>
      <c r="F695" s="16" t="s">
        <v>1364</v>
      </c>
      <c r="G695" s="21">
        <v>1</v>
      </c>
      <c r="H695" s="19" t="s">
        <v>868</v>
      </c>
      <c r="I695" s="17">
        <v>218</v>
      </c>
      <c r="J695" s="20">
        <v>528000</v>
      </c>
      <c r="K695" s="28" t="s">
        <v>1233</v>
      </c>
      <c r="L695" s="60">
        <v>2421</v>
      </c>
    </row>
    <row r="696" spans="1:215" ht="15.75" customHeight="1">
      <c r="A696" s="27" t="s">
        <v>1182</v>
      </c>
      <c r="B696" s="14">
        <v>8435134839615</v>
      </c>
      <c r="C696" s="19" t="s">
        <v>1187</v>
      </c>
      <c r="D696" s="16" t="s">
        <v>1368</v>
      </c>
      <c r="E696" s="16" t="s">
        <v>1364</v>
      </c>
      <c r="F696" s="16" t="s">
        <v>1364</v>
      </c>
      <c r="G696" s="21">
        <v>1</v>
      </c>
      <c r="H696" s="19" t="s">
        <v>869</v>
      </c>
      <c r="I696" s="17">
        <v>126</v>
      </c>
      <c r="J696" s="20">
        <v>418000</v>
      </c>
      <c r="K696" s="28" t="s">
        <v>1234</v>
      </c>
      <c r="L696" s="60">
        <v>1987</v>
      </c>
    </row>
    <row r="697" spans="1:215" ht="15.75" customHeight="1">
      <c r="A697" s="27" t="s">
        <v>1183</v>
      </c>
      <c r="B697" s="14">
        <v>8435134839622</v>
      </c>
      <c r="C697" s="19" t="s">
        <v>1188</v>
      </c>
      <c r="D697" s="16" t="s">
        <v>1368</v>
      </c>
      <c r="E697" s="16" t="s">
        <v>1364</v>
      </c>
      <c r="F697" s="16" t="s">
        <v>1364</v>
      </c>
      <c r="G697" s="21">
        <v>1</v>
      </c>
      <c r="H697" s="19" t="s">
        <v>869</v>
      </c>
      <c r="I697" s="17">
        <v>142</v>
      </c>
      <c r="J697" s="20">
        <v>4569500</v>
      </c>
      <c r="K697" s="28" t="s">
        <v>1235</v>
      </c>
      <c r="L697" s="60">
        <v>2130</v>
      </c>
    </row>
    <row r="698" spans="1:215" ht="15.75" customHeight="1">
      <c r="A698" s="27" t="s">
        <v>1184</v>
      </c>
      <c r="B698" s="14">
        <v>8435134839639</v>
      </c>
      <c r="C698" s="19" t="s">
        <v>1189</v>
      </c>
      <c r="D698" s="16" t="s">
        <v>1368</v>
      </c>
      <c r="E698" s="16" t="s">
        <v>1364</v>
      </c>
      <c r="F698" s="16" t="s">
        <v>1364</v>
      </c>
      <c r="G698" s="21">
        <v>1</v>
      </c>
      <c r="H698" s="19" t="s">
        <v>870</v>
      </c>
      <c r="I698" s="17">
        <v>156</v>
      </c>
      <c r="J698" s="20">
        <v>418000</v>
      </c>
      <c r="K698" s="28" t="s">
        <v>1231</v>
      </c>
      <c r="L698" s="60">
        <v>2023</v>
      </c>
    </row>
    <row r="699" spans="1:215" ht="15.75" customHeight="1">
      <c r="A699" s="27" t="s">
        <v>1185</v>
      </c>
      <c r="B699" s="14">
        <v>8435134839646</v>
      </c>
      <c r="C699" s="19" t="s">
        <v>1190</v>
      </c>
      <c r="D699" s="16" t="s">
        <v>1368</v>
      </c>
      <c r="E699" s="16" t="s">
        <v>1364</v>
      </c>
      <c r="F699" s="16" t="s">
        <v>1364</v>
      </c>
      <c r="G699" s="21">
        <v>1</v>
      </c>
      <c r="H699" s="19" t="s">
        <v>870</v>
      </c>
      <c r="I699" s="17">
        <v>189</v>
      </c>
      <c r="J699" s="20">
        <v>473000</v>
      </c>
      <c r="K699" s="28" t="s">
        <v>1232</v>
      </c>
      <c r="L699" s="60">
        <v>2193</v>
      </c>
    </row>
    <row r="700" spans="1:215" ht="15.75" customHeight="1">
      <c r="A700" s="27" t="s">
        <v>1186</v>
      </c>
      <c r="B700" s="14">
        <v>8435134839653</v>
      </c>
      <c r="C700" s="19" t="s">
        <v>1191</v>
      </c>
      <c r="D700" s="16" t="s">
        <v>1368</v>
      </c>
      <c r="E700" s="16" t="s">
        <v>1364</v>
      </c>
      <c r="F700" s="16" t="s">
        <v>1364</v>
      </c>
      <c r="G700" s="21">
        <v>1</v>
      </c>
      <c r="H700" s="19" t="s">
        <v>870</v>
      </c>
      <c r="I700" s="17">
        <v>218</v>
      </c>
      <c r="J700" s="20">
        <v>528000</v>
      </c>
      <c r="K700" s="28" t="s">
        <v>1233</v>
      </c>
      <c r="L700" s="60">
        <v>2487</v>
      </c>
    </row>
    <row r="701" spans="1:215" ht="15.75" customHeight="1">
      <c r="A701" s="27" t="s">
        <v>1178</v>
      </c>
      <c r="B701" s="14">
        <v>8435134839660</v>
      </c>
      <c r="C701" s="19" t="s">
        <v>1180</v>
      </c>
      <c r="D701" s="16" t="s">
        <v>1368</v>
      </c>
      <c r="E701" s="16" t="s">
        <v>1364</v>
      </c>
      <c r="F701" s="16" t="s">
        <v>1364</v>
      </c>
      <c r="G701" s="21">
        <v>1</v>
      </c>
      <c r="H701" s="19" t="s">
        <v>871</v>
      </c>
      <c r="I701" s="17">
        <v>132</v>
      </c>
      <c r="J701" s="20">
        <v>546000</v>
      </c>
      <c r="K701" s="28" t="s">
        <v>1236</v>
      </c>
      <c r="L701" s="60">
        <v>2130</v>
      </c>
    </row>
    <row r="702" spans="1:215" ht="15.75" customHeight="1">
      <c r="A702" s="27" t="s">
        <v>1179</v>
      </c>
      <c r="B702" s="14">
        <v>8435134839677</v>
      </c>
      <c r="C702" s="19" t="s">
        <v>1181</v>
      </c>
      <c r="D702" s="16" t="s">
        <v>1368</v>
      </c>
      <c r="E702" s="16" t="s">
        <v>1364</v>
      </c>
      <c r="F702" s="16" t="s">
        <v>1364</v>
      </c>
      <c r="G702" s="21">
        <v>1</v>
      </c>
      <c r="H702" s="19" t="s">
        <v>871</v>
      </c>
      <c r="I702" s="17">
        <v>150</v>
      </c>
      <c r="J702" s="20">
        <v>572000</v>
      </c>
      <c r="K702" s="28" t="s">
        <v>1237</v>
      </c>
      <c r="L702" s="60">
        <v>2272</v>
      </c>
    </row>
    <row r="703" spans="1:215" ht="12.75" customHeight="1">
      <c r="A703" s="27" t="s">
        <v>685</v>
      </c>
      <c r="B703" s="14">
        <v>8435134838137</v>
      </c>
      <c r="C703" s="19" t="s">
        <v>687</v>
      </c>
      <c r="D703" s="16" t="s">
        <v>1368</v>
      </c>
      <c r="E703" s="16" t="s">
        <v>1368</v>
      </c>
      <c r="F703" s="16" t="s">
        <v>1364</v>
      </c>
      <c r="G703" s="21">
        <v>1</v>
      </c>
      <c r="H703" s="19" t="s">
        <v>868</v>
      </c>
      <c r="I703" s="17">
        <v>163</v>
      </c>
      <c r="J703" s="20">
        <v>418000</v>
      </c>
      <c r="K703" s="28" t="s">
        <v>1231</v>
      </c>
      <c r="L703" s="51">
        <v>2407</v>
      </c>
    </row>
    <row r="704" spans="1:215" ht="12.75" customHeight="1">
      <c r="A704" s="27" t="s">
        <v>686</v>
      </c>
      <c r="B704" s="14">
        <v>8435134838120</v>
      </c>
      <c r="C704" s="19" t="s">
        <v>688</v>
      </c>
      <c r="D704" s="16" t="s">
        <v>1368</v>
      </c>
      <c r="E704" s="16" t="s">
        <v>1368</v>
      </c>
      <c r="F704" s="16" t="s">
        <v>1364</v>
      </c>
      <c r="G704" s="21">
        <v>1</v>
      </c>
      <c r="H704" s="19" t="s">
        <v>868</v>
      </c>
      <c r="I704" s="17">
        <v>195</v>
      </c>
      <c r="J704" s="20">
        <v>528000</v>
      </c>
      <c r="K704" s="28" t="s">
        <v>1232</v>
      </c>
      <c r="L704" s="51">
        <v>2506</v>
      </c>
    </row>
    <row r="705" spans="1:12" ht="12.75" customHeight="1">
      <c r="A705" s="27" t="s">
        <v>1540</v>
      </c>
      <c r="B705" s="32">
        <v>8435134852102</v>
      </c>
      <c r="C705" s="15" t="s">
        <v>1542</v>
      </c>
      <c r="D705" s="10" t="s">
        <v>1364</v>
      </c>
      <c r="E705" s="10" t="s">
        <v>1364</v>
      </c>
      <c r="F705" s="10" t="s">
        <v>1364</v>
      </c>
      <c r="G705" s="9">
        <v>1</v>
      </c>
      <c r="H705" s="8" t="s">
        <v>1459</v>
      </c>
      <c r="I705" s="21">
        <v>200</v>
      </c>
      <c r="J705" s="21">
        <f>1004*560*993</f>
        <v>558304320</v>
      </c>
      <c r="K705" s="21" t="s">
        <v>1544</v>
      </c>
      <c r="L705" s="51">
        <v>3102</v>
      </c>
    </row>
    <row r="706" spans="1:12" ht="12.75" customHeight="1">
      <c r="A706" s="27" t="s">
        <v>1541</v>
      </c>
      <c r="B706" s="32">
        <v>8435134852119</v>
      </c>
      <c r="C706" s="15" t="s">
        <v>1543</v>
      </c>
      <c r="D706" s="10" t="s">
        <v>1364</v>
      </c>
      <c r="E706" s="10" t="s">
        <v>1364</v>
      </c>
      <c r="F706" s="10" t="s">
        <v>1364</v>
      </c>
      <c r="G706" s="9">
        <v>1</v>
      </c>
      <c r="H706" s="8" t="s">
        <v>1459</v>
      </c>
      <c r="I706" s="21">
        <v>235</v>
      </c>
      <c r="J706" s="21">
        <f>1004*560*1093</f>
        <v>614528320</v>
      </c>
      <c r="K706" s="21" t="s">
        <v>1545</v>
      </c>
      <c r="L706" s="51">
        <v>3213</v>
      </c>
    </row>
    <row r="707" spans="1:12" ht="12.75" customHeight="1">
      <c r="A707" s="27" t="s">
        <v>1196</v>
      </c>
      <c r="B707" s="14">
        <v>8435134839684</v>
      </c>
      <c r="C707" s="19" t="s">
        <v>1200</v>
      </c>
      <c r="D707" s="16" t="s">
        <v>1368</v>
      </c>
      <c r="E707" s="16" t="s">
        <v>1368</v>
      </c>
      <c r="F707" s="16" t="s">
        <v>1364</v>
      </c>
      <c r="G707" s="21">
        <v>1</v>
      </c>
      <c r="H707" s="19" t="s">
        <v>872</v>
      </c>
      <c r="I707" s="17">
        <v>133</v>
      </c>
      <c r="J707" s="20">
        <v>418000</v>
      </c>
      <c r="K707" s="28" t="s">
        <v>1234</v>
      </c>
      <c r="L707" s="51">
        <v>2377</v>
      </c>
    </row>
    <row r="708" spans="1:12">
      <c r="A708" s="27" t="s">
        <v>1197</v>
      </c>
      <c r="B708" s="14">
        <v>8435134839691</v>
      </c>
      <c r="C708" s="19" t="s">
        <v>1201</v>
      </c>
      <c r="D708" s="16" t="s">
        <v>1368</v>
      </c>
      <c r="E708" s="16" t="s">
        <v>1368</v>
      </c>
      <c r="F708" s="16" t="s">
        <v>1364</v>
      </c>
      <c r="G708" s="21">
        <v>1</v>
      </c>
      <c r="H708" s="19" t="s">
        <v>872</v>
      </c>
      <c r="I708" s="17">
        <v>151</v>
      </c>
      <c r="J708" s="20">
        <v>4569500</v>
      </c>
      <c r="K708" s="28" t="s">
        <v>1235</v>
      </c>
      <c r="L708" s="60">
        <v>2511</v>
      </c>
    </row>
    <row r="709" spans="1:12" ht="22.5">
      <c r="A709" s="27" t="s">
        <v>1198</v>
      </c>
      <c r="B709" s="14">
        <v>8435134839707</v>
      </c>
      <c r="C709" s="19" t="s">
        <v>1202</v>
      </c>
      <c r="D709" s="16" t="s">
        <v>1368</v>
      </c>
      <c r="E709" s="16" t="s">
        <v>1368</v>
      </c>
      <c r="F709" s="16" t="s">
        <v>1364</v>
      </c>
      <c r="G709" s="21">
        <v>1</v>
      </c>
      <c r="H709" s="19" t="s">
        <v>868</v>
      </c>
      <c r="I709" s="17">
        <v>163</v>
      </c>
      <c r="J709" s="20">
        <v>418000</v>
      </c>
      <c r="K709" s="28" t="s">
        <v>1231</v>
      </c>
      <c r="L709" s="51">
        <v>2468</v>
      </c>
    </row>
    <row r="710" spans="1:12" ht="22.5">
      <c r="A710" s="27" t="s">
        <v>1199</v>
      </c>
      <c r="B710" s="14">
        <v>8435134839714</v>
      </c>
      <c r="C710" s="19" t="s">
        <v>1205</v>
      </c>
      <c r="D710" s="16" t="s">
        <v>1368</v>
      </c>
      <c r="E710" s="16" t="s">
        <v>1368</v>
      </c>
      <c r="F710" s="16" t="s">
        <v>1364</v>
      </c>
      <c r="G710" s="21">
        <v>1</v>
      </c>
      <c r="H710" s="19" t="s">
        <v>868</v>
      </c>
      <c r="I710" s="17">
        <v>195</v>
      </c>
      <c r="J710" s="20">
        <v>528000</v>
      </c>
      <c r="K710" s="28" t="s">
        <v>1231</v>
      </c>
      <c r="L710" s="51">
        <v>2569</v>
      </c>
    </row>
    <row r="711" spans="1:12" ht="22.5">
      <c r="A711" s="27" t="s">
        <v>1192</v>
      </c>
      <c r="B711" s="14">
        <v>8435134839721</v>
      </c>
      <c r="C711" s="19" t="s">
        <v>1194</v>
      </c>
      <c r="D711" s="16" t="s">
        <v>1368</v>
      </c>
      <c r="E711" s="16" t="s">
        <v>1368</v>
      </c>
      <c r="F711" s="16" t="s">
        <v>1364</v>
      </c>
      <c r="G711" s="21">
        <v>1</v>
      </c>
      <c r="H711" s="19" t="s">
        <v>873</v>
      </c>
      <c r="I711" s="17">
        <v>138</v>
      </c>
      <c r="J711" s="20">
        <v>546000</v>
      </c>
      <c r="K711" s="28" t="s">
        <v>1236</v>
      </c>
      <c r="L711" s="51">
        <v>2517</v>
      </c>
    </row>
    <row r="712" spans="1:12" ht="22.5">
      <c r="A712" s="27" t="s">
        <v>1193</v>
      </c>
      <c r="B712" s="14">
        <v>8435134839738</v>
      </c>
      <c r="C712" s="19" t="s">
        <v>1195</v>
      </c>
      <c r="D712" s="16" t="s">
        <v>1368</v>
      </c>
      <c r="E712" s="16" t="s">
        <v>1368</v>
      </c>
      <c r="F712" s="16" t="s">
        <v>1364</v>
      </c>
      <c r="G712" s="21">
        <v>1</v>
      </c>
      <c r="H712" s="19" t="s">
        <v>873</v>
      </c>
      <c r="I712" s="17">
        <v>160</v>
      </c>
      <c r="J712" s="20">
        <v>572000</v>
      </c>
      <c r="K712" s="28" t="s">
        <v>1237</v>
      </c>
      <c r="L712" s="51">
        <v>2654</v>
      </c>
    </row>
    <row r="713" spans="1:12">
      <c r="A713" s="27" t="s">
        <v>1086</v>
      </c>
      <c r="B713" s="14">
        <v>8435134840840</v>
      </c>
      <c r="C713" s="19" t="s">
        <v>1133</v>
      </c>
      <c r="D713" s="16" t="s">
        <v>1368</v>
      </c>
      <c r="E713" s="16" t="s">
        <v>1365</v>
      </c>
      <c r="F713" s="16" t="s">
        <v>1364</v>
      </c>
      <c r="G713" s="21">
        <v>1</v>
      </c>
      <c r="H713" s="19" t="s">
        <v>874</v>
      </c>
      <c r="I713" s="17">
        <v>331</v>
      </c>
      <c r="J713" s="20">
        <f>217.5*104*80</f>
        <v>1809600</v>
      </c>
      <c r="K713" s="28" t="s">
        <v>1346</v>
      </c>
      <c r="L713" s="51">
        <v>4749</v>
      </c>
    </row>
    <row r="714" spans="1:12">
      <c r="A714" s="27" t="s">
        <v>1087</v>
      </c>
      <c r="B714" s="14">
        <v>8435134840857</v>
      </c>
      <c r="C714" s="19" t="s">
        <v>1134</v>
      </c>
      <c r="D714" s="16" t="s">
        <v>1368</v>
      </c>
      <c r="E714" s="16" t="s">
        <v>1365</v>
      </c>
      <c r="F714" s="16" t="s">
        <v>1364</v>
      </c>
      <c r="G714" s="21">
        <v>1</v>
      </c>
      <c r="H714" s="19" t="s">
        <v>874</v>
      </c>
      <c r="I714" s="17">
        <v>331</v>
      </c>
      <c r="J714" s="20">
        <f>217.5*104*80</f>
        <v>1809600</v>
      </c>
      <c r="K714" s="28" t="s">
        <v>1346</v>
      </c>
      <c r="L714" s="51">
        <v>4955</v>
      </c>
    </row>
    <row r="715" spans="1:12">
      <c r="A715" s="27" t="s">
        <v>1088</v>
      </c>
      <c r="B715" s="14">
        <v>8435134840864</v>
      </c>
      <c r="C715" s="19" t="s">
        <v>1135</v>
      </c>
      <c r="D715" s="16" t="s">
        <v>1368</v>
      </c>
      <c r="E715" s="16" t="s">
        <v>1365</v>
      </c>
      <c r="F715" s="16" t="s">
        <v>1364</v>
      </c>
      <c r="G715" s="21">
        <v>1</v>
      </c>
      <c r="H715" s="19" t="s">
        <v>874</v>
      </c>
      <c r="I715" s="17">
        <v>331</v>
      </c>
      <c r="J715" s="20">
        <f>217.5*104*80</f>
        <v>1809600</v>
      </c>
      <c r="K715" s="28" t="s">
        <v>1346</v>
      </c>
      <c r="L715" s="51">
        <v>5068</v>
      </c>
    </row>
    <row r="716" spans="1:12">
      <c r="A716" s="27" t="s">
        <v>1120</v>
      </c>
      <c r="B716" s="14">
        <v>8435134840871</v>
      </c>
      <c r="C716" s="19" t="s">
        <v>1134</v>
      </c>
      <c r="D716" s="16" t="s">
        <v>1368</v>
      </c>
      <c r="E716" s="16" t="s">
        <v>1365</v>
      </c>
      <c r="F716" s="16" t="s">
        <v>1364</v>
      </c>
      <c r="G716" s="21">
        <v>1</v>
      </c>
      <c r="H716" s="19" t="s">
        <v>874</v>
      </c>
      <c r="I716" s="17">
        <v>331</v>
      </c>
      <c r="J716" s="20">
        <f>217.5*104*80</f>
        <v>1809600</v>
      </c>
      <c r="K716" s="28" t="s">
        <v>1346</v>
      </c>
      <c r="L716" s="51">
        <v>5272</v>
      </c>
    </row>
    <row r="717" spans="1:12">
      <c r="A717" s="27" t="s">
        <v>1121</v>
      </c>
      <c r="B717" s="14">
        <v>8435134840888</v>
      </c>
      <c r="C717" s="19" t="s">
        <v>1136</v>
      </c>
      <c r="D717" s="16" t="s">
        <v>1368</v>
      </c>
      <c r="E717" s="16" t="s">
        <v>1365</v>
      </c>
      <c r="F717" s="16" t="s">
        <v>1364</v>
      </c>
      <c r="G717" s="21">
        <v>1</v>
      </c>
      <c r="H717" s="19" t="s">
        <v>874</v>
      </c>
      <c r="I717" s="17">
        <v>341</v>
      </c>
      <c r="J717" s="20">
        <f>217.5*124*80</f>
        <v>2157600</v>
      </c>
      <c r="K717" s="28" t="s">
        <v>1347</v>
      </c>
      <c r="L717" s="51">
        <v>4864</v>
      </c>
    </row>
    <row r="718" spans="1:12">
      <c r="A718" s="27" t="s">
        <v>1122</v>
      </c>
      <c r="B718" s="14">
        <v>8435134840895</v>
      </c>
      <c r="C718" s="19" t="s">
        <v>1137</v>
      </c>
      <c r="D718" s="16" t="s">
        <v>1368</v>
      </c>
      <c r="E718" s="16" t="s">
        <v>1365</v>
      </c>
      <c r="F718" s="16" t="s">
        <v>1364</v>
      </c>
      <c r="G718" s="21">
        <v>1</v>
      </c>
      <c r="H718" s="19" t="s">
        <v>874</v>
      </c>
      <c r="I718" s="17">
        <v>341</v>
      </c>
      <c r="J718" s="20">
        <f>217.5*124*80</f>
        <v>2157600</v>
      </c>
      <c r="K718" s="28" t="s">
        <v>1347</v>
      </c>
      <c r="L718" s="51">
        <v>5068</v>
      </c>
    </row>
    <row r="719" spans="1:12">
      <c r="A719" s="27" t="s">
        <v>1123</v>
      </c>
      <c r="B719" s="14">
        <v>8435134840901</v>
      </c>
      <c r="C719" s="19" t="s">
        <v>1138</v>
      </c>
      <c r="D719" s="16" t="s">
        <v>1368</v>
      </c>
      <c r="E719" s="16" t="s">
        <v>1365</v>
      </c>
      <c r="F719" s="16" t="s">
        <v>1364</v>
      </c>
      <c r="G719" s="21">
        <v>1</v>
      </c>
      <c r="H719" s="19" t="s">
        <v>874</v>
      </c>
      <c r="I719" s="17">
        <v>341</v>
      </c>
      <c r="J719" s="20">
        <f>217.5*124*80</f>
        <v>2157600</v>
      </c>
      <c r="K719" s="28" t="s">
        <v>1347</v>
      </c>
      <c r="L719" s="51">
        <v>5181</v>
      </c>
    </row>
    <row r="720" spans="1:12">
      <c r="A720" s="27" t="s">
        <v>1124</v>
      </c>
      <c r="B720" s="14">
        <v>8435134840918</v>
      </c>
      <c r="C720" s="19" t="s">
        <v>1139</v>
      </c>
      <c r="D720" s="16" t="s">
        <v>1368</v>
      </c>
      <c r="E720" s="16" t="s">
        <v>1365</v>
      </c>
      <c r="F720" s="16" t="s">
        <v>1364</v>
      </c>
      <c r="G720" s="21">
        <v>1</v>
      </c>
      <c r="H720" s="19" t="s">
        <v>874</v>
      </c>
      <c r="I720" s="17">
        <v>341</v>
      </c>
      <c r="J720" s="20">
        <f>217.5*124*80</f>
        <v>2157600</v>
      </c>
      <c r="K720" s="28" t="s">
        <v>1347</v>
      </c>
      <c r="L720" s="51">
        <v>5385</v>
      </c>
    </row>
    <row r="721" spans="1:12">
      <c r="A721" s="27" t="s">
        <v>1125</v>
      </c>
      <c r="B721" s="14">
        <v>8435134840925</v>
      </c>
      <c r="C721" s="19" t="s">
        <v>1140</v>
      </c>
      <c r="D721" s="16" t="s">
        <v>1368</v>
      </c>
      <c r="E721" s="16" t="s">
        <v>1365</v>
      </c>
      <c r="F721" s="16" t="s">
        <v>1364</v>
      </c>
      <c r="G721" s="21">
        <v>1</v>
      </c>
      <c r="H721" s="19" t="s">
        <v>874</v>
      </c>
      <c r="I721" s="17">
        <v>351</v>
      </c>
      <c r="J721" s="20">
        <f>217.5*104*80</f>
        <v>1809600</v>
      </c>
      <c r="K721" s="28" t="s">
        <v>1346</v>
      </c>
      <c r="L721" s="51">
        <v>4846</v>
      </c>
    </row>
    <row r="722" spans="1:12">
      <c r="A722" s="27" t="s">
        <v>1126</v>
      </c>
      <c r="B722" s="14">
        <v>8435134840932</v>
      </c>
      <c r="C722" s="19" t="s">
        <v>1141</v>
      </c>
      <c r="D722" s="16" t="s">
        <v>1368</v>
      </c>
      <c r="E722" s="16" t="s">
        <v>1365</v>
      </c>
      <c r="F722" s="16" t="s">
        <v>1364</v>
      </c>
      <c r="G722" s="21">
        <v>1</v>
      </c>
      <c r="H722" s="19" t="s">
        <v>874</v>
      </c>
      <c r="I722" s="17">
        <v>351</v>
      </c>
      <c r="J722" s="20">
        <f>217.5*104*80</f>
        <v>1809600</v>
      </c>
      <c r="K722" s="28" t="s">
        <v>1346</v>
      </c>
      <c r="L722" s="51">
        <v>5052</v>
      </c>
    </row>
    <row r="723" spans="1:12">
      <c r="A723" s="27" t="s">
        <v>1127</v>
      </c>
      <c r="B723" s="14">
        <v>8435134840949</v>
      </c>
      <c r="C723" s="19" t="s">
        <v>1142</v>
      </c>
      <c r="D723" s="16" t="s">
        <v>1368</v>
      </c>
      <c r="E723" s="16" t="s">
        <v>1365</v>
      </c>
      <c r="F723" s="16" t="s">
        <v>1364</v>
      </c>
      <c r="G723" s="21">
        <v>1</v>
      </c>
      <c r="H723" s="19" t="s">
        <v>874</v>
      </c>
      <c r="I723" s="17">
        <v>351</v>
      </c>
      <c r="J723" s="20">
        <f>217.5*104*80</f>
        <v>1809600</v>
      </c>
      <c r="K723" s="28" t="s">
        <v>1346</v>
      </c>
      <c r="L723" s="51">
        <v>5165</v>
      </c>
    </row>
    <row r="724" spans="1:12">
      <c r="A724" s="27" t="s">
        <v>1128</v>
      </c>
      <c r="B724" s="14">
        <v>8435134840956</v>
      </c>
      <c r="C724" s="19" t="s">
        <v>1143</v>
      </c>
      <c r="D724" s="16" t="s">
        <v>1368</v>
      </c>
      <c r="E724" s="16" t="s">
        <v>1365</v>
      </c>
      <c r="F724" s="16" t="s">
        <v>1364</v>
      </c>
      <c r="G724" s="21">
        <v>1</v>
      </c>
      <c r="H724" s="19" t="s">
        <v>874</v>
      </c>
      <c r="I724" s="17">
        <v>351</v>
      </c>
      <c r="J724" s="20">
        <f>217.5*104*80</f>
        <v>1809600</v>
      </c>
      <c r="K724" s="28" t="s">
        <v>1346</v>
      </c>
      <c r="L724" s="51">
        <v>5369</v>
      </c>
    </row>
    <row r="725" spans="1:12">
      <c r="A725" s="27" t="s">
        <v>1129</v>
      </c>
      <c r="B725" s="14">
        <v>8435134840963</v>
      </c>
      <c r="C725" s="19" t="s">
        <v>1144</v>
      </c>
      <c r="D725" s="16" t="s">
        <v>1368</v>
      </c>
      <c r="E725" s="16" t="s">
        <v>1365</v>
      </c>
      <c r="F725" s="16" t="s">
        <v>1364</v>
      </c>
      <c r="G725" s="21">
        <v>1</v>
      </c>
      <c r="H725" s="19" t="s">
        <v>874</v>
      </c>
      <c r="I725" s="17">
        <v>358</v>
      </c>
      <c r="J725" s="20">
        <f>217.5*124*80</f>
        <v>2157600</v>
      </c>
      <c r="K725" s="28" t="s">
        <v>1347</v>
      </c>
      <c r="L725" s="51">
        <v>4961</v>
      </c>
    </row>
    <row r="726" spans="1:12">
      <c r="A726" s="27" t="s">
        <v>1130</v>
      </c>
      <c r="B726" s="14">
        <v>8435134840970</v>
      </c>
      <c r="C726" s="19" t="s">
        <v>1145</v>
      </c>
      <c r="D726" s="16" t="s">
        <v>1368</v>
      </c>
      <c r="E726" s="16" t="s">
        <v>1365</v>
      </c>
      <c r="F726" s="16" t="s">
        <v>1364</v>
      </c>
      <c r="G726" s="21">
        <v>1</v>
      </c>
      <c r="H726" s="19" t="s">
        <v>874</v>
      </c>
      <c r="I726" s="17">
        <v>358</v>
      </c>
      <c r="J726" s="20">
        <f>217.5*124*80</f>
        <v>2157600</v>
      </c>
      <c r="K726" s="28" t="s">
        <v>1347</v>
      </c>
      <c r="L726" s="51">
        <v>5165</v>
      </c>
    </row>
    <row r="727" spans="1:12">
      <c r="A727" s="27" t="s">
        <v>1131</v>
      </c>
      <c r="B727" s="14">
        <v>8435134840987</v>
      </c>
      <c r="C727" s="19" t="s">
        <v>1146</v>
      </c>
      <c r="D727" s="16" t="s">
        <v>1368</v>
      </c>
      <c r="E727" s="16" t="s">
        <v>1365</v>
      </c>
      <c r="F727" s="16" t="s">
        <v>1364</v>
      </c>
      <c r="G727" s="21">
        <v>1</v>
      </c>
      <c r="H727" s="19" t="s">
        <v>874</v>
      </c>
      <c r="I727" s="17">
        <v>358</v>
      </c>
      <c r="J727" s="20">
        <f>217.5*124*80</f>
        <v>2157600</v>
      </c>
      <c r="K727" s="28" t="s">
        <v>1347</v>
      </c>
      <c r="L727" s="51">
        <v>5280</v>
      </c>
    </row>
    <row r="728" spans="1:12">
      <c r="A728" s="27" t="s">
        <v>1132</v>
      </c>
      <c r="B728" s="14">
        <v>8435134840994</v>
      </c>
      <c r="C728" s="19" t="s">
        <v>1147</v>
      </c>
      <c r="D728" s="16" t="s">
        <v>1368</v>
      </c>
      <c r="E728" s="16" t="s">
        <v>1365</v>
      </c>
      <c r="F728" s="16" t="s">
        <v>1364</v>
      </c>
      <c r="G728" s="21">
        <v>1</v>
      </c>
      <c r="H728" s="19" t="s">
        <v>874</v>
      </c>
      <c r="I728" s="17">
        <v>358</v>
      </c>
      <c r="J728" s="20">
        <f>217.5*124*80</f>
        <v>2157600</v>
      </c>
      <c r="K728" s="28" t="s">
        <v>1347</v>
      </c>
      <c r="L728" s="51">
        <v>5482</v>
      </c>
    </row>
    <row r="729" spans="1:12">
      <c r="A729" s="27" t="s">
        <v>1523</v>
      </c>
      <c r="B729" s="32">
        <v>8435134852003</v>
      </c>
      <c r="C729" s="15" t="s">
        <v>1524</v>
      </c>
      <c r="D729" s="10" t="s">
        <v>1368</v>
      </c>
      <c r="E729" s="10" t="s">
        <v>1366</v>
      </c>
      <c r="F729" s="10" t="s">
        <v>1364</v>
      </c>
      <c r="G729" s="21">
        <v>1</v>
      </c>
      <c r="H729" s="8" t="s">
        <v>1459</v>
      </c>
      <c r="I729" s="21">
        <v>368</v>
      </c>
      <c r="J729" s="21">
        <f>2170*1176*920</f>
        <v>2347766400</v>
      </c>
      <c r="K729" s="21" t="s">
        <v>1547</v>
      </c>
      <c r="L729" s="51">
        <v>5366</v>
      </c>
    </row>
    <row r="730" spans="1:12">
      <c r="A730" s="27" t="s">
        <v>1525</v>
      </c>
      <c r="B730" s="32">
        <v>8435134852010</v>
      </c>
      <c r="C730" s="15" t="s">
        <v>1526</v>
      </c>
      <c r="D730" s="10" t="s">
        <v>1368</v>
      </c>
      <c r="E730" s="10" t="s">
        <v>1366</v>
      </c>
      <c r="F730" s="10" t="s">
        <v>1364</v>
      </c>
      <c r="G730" s="21">
        <v>1</v>
      </c>
      <c r="H730" s="8" t="s">
        <v>1459</v>
      </c>
      <c r="I730" s="21">
        <v>368</v>
      </c>
      <c r="J730" s="21">
        <f>2170*1176*920</f>
        <v>2347766400</v>
      </c>
      <c r="K730" s="21" t="s">
        <v>1547</v>
      </c>
      <c r="L730" s="51">
        <v>5572</v>
      </c>
    </row>
    <row r="731" spans="1:12">
      <c r="A731" s="27" t="s">
        <v>1527</v>
      </c>
      <c r="B731" s="32">
        <v>8435134852027</v>
      </c>
      <c r="C731" s="15" t="s">
        <v>1528</v>
      </c>
      <c r="D731" s="10" t="s">
        <v>1368</v>
      </c>
      <c r="E731" s="10" t="s">
        <v>1366</v>
      </c>
      <c r="F731" s="10" t="s">
        <v>1364</v>
      </c>
      <c r="G731" s="21">
        <v>1</v>
      </c>
      <c r="H731" s="8" t="s">
        <v>1459</v>
      </c>
      <c r="I731" s="21">
        <v>368</v>
      </c>
      <c r="J731" s="21">
        <f>2170*1176*920</f>
        <v>2347766400</v>
      </c>
      <c r="K731" s="21" t="s">
        <v>1547</v>
      </c>
      <c r="L731" s="51">
        <v>5686</v>
      </c>
    </row>
    <row r="732" spans="1:12">
      <c r="A732" s="27" t="s">
        <v>1529</v>
      </c>
      <c r="B732" s="32">
        <v>8435134852034</v>
      </c>
      <c r="C732" s="15" t="s">
        <v>1530</v>
      </c>
      <c r="D732" s="10" t="s">
        <v>1368</v>
      </c>
      <c r="E732" s="10" t="s">
        <v>1366</v>
      </c>
      <c r="F732" s="10" t="s">
        <v>1364</v>
      </c>
      <c r="G732" s="21">
        <v>1</v>
      </c>
      <c r="H732" s="8" t="s">
        <v>1459</v>
      </c>
      <c r="I732" s="21">
        <v>368</v>
      </c>
      <c r="J732" s="21">
        <f>2170*1176*920</f>
        <v>2347766400</v>
      </c>
      <c r="K732" s="21" t="s">
        <v>1547</v>
      </c>
      <c r="L732" s="51">
        <v>5888</v>
      </c>
    </row>
    <row r="733" spans="1:12">
      <c r="A733" s="27" t="s">
        <v>1531</v>
      </c>
      <c r="B733" s="32">
        <v>8435134852041</v>
      </c>
      <c r="C733" s="15" t="s">
        <v>1532</v>
      </c>
      <c r="D733" s="10" t="s">
        <v>1368</v>
      </c>
      <c r="E733" s="10" t="s">
        <v>1366</v>
      </c>
      <c r="F733" s="10" t="s">
        <v>1364</v>
      </c>
      <c r="G733" s="21">
        <v>1</v>
      </c>
      <c r="H733" s="8" t="s">
        <v>1459</v>
      </c>
      <c r="I733" s="21">
        <v>368</v>
      </c>
      <c r="J733" s="21">
        <f>2170*1176*920</f>
        <v>2347766400</v>
      </c>
      <c r="K733" s="21" t="s">
        <v>1547</v>
      </c>
      <c r="L733" s="51">
        <v>5462</v>
      </c>
    </row>
    <row r="734" spans="1:12">
      <c r="A734" s="27" t="s">
        <v>1533</v>
      </c>
      <c r="B734" s="32">
        <v>8435134852058</v>
      </c>
      <c r="C734" s="15" t="s">
        <v>1534</v>
      </c>
      <c r="D734" s="10" t="s">
        <v>1368</v>
      </c>
      <c r="E734" s="10" t="s">
        <v>1366</v>
      </c>
      <c r="F734" s="10" t="s">
        <v>1364</v>
      </c>
      <c r="G734" s="21">
        <v>1</v>
      </c>
      <c r="H734" s="8" t="s">
        <v>1459</v>
      </c>
      <c r="I734" s="21">
        <v>388</v>
      </c>
      <c r="J734" s="21">
        <f>2170*1176*920</f>
        <v>2347766400</v>
      </c>
      <c r="K734" s="21" t="s">
        <v>1547</v>
      </c>
      <c r="L734" s="51">
        <v>5667</v>
      </c>
    </row>
    <row r="735" spans="1:12">
      <c r="A735" s="27" t="s">
        <v>1535</v>
      </c>
      <c r="B735" s="32">
        <v>8435134852065</v>
      </c>
      <c r="C735" s="15" t="s">
        <v>1536</v>
      </c>
      <c r="D735" s="10" t="s">
        <v>1368</v>
      </c>
      <c r="E735" s="10" t="s">
        <v>1366</v>
      </c>
      <c r="F735" s="10" t="s">
        <v>1364</v>
      </c>
      <c r="G735" s="21">
        <v>1</v>
      </c>
      <c r="H735" s="8" t="s">
        <v>1459</v>
      </c>
      <c r="I735" s="21">
        <v>388</v>
      </c>
      <c r="J735" s="21">
        <f>2170*1176*920</f>
        <v>2347766400</v>
      </c>
      <c r="K735" s="21" t="s">
        <v>1547</v>
      </c>
      <c r="L735" s="51">
        <v>5780</v>
      </c>
    </row>
    <row r="736" spans="1:12">
      <c r="A736" s="27" t="s">
        <v>1537</v>
      </c>
      <c r="B736" s="32">
        <v>8435134852072</v>
      </c>
      <c r="C736" s="15" t="s">
        <v>1538</v>
      </c>
      <c r="D736" s="10" t="s">
        <v>1368</v>
      </c>
      <c r="E736" s="10" t="s">
        <v>1366</v>
      </c>
      <c r="F736" s="10" t="s">
        <v>1364</v>
      </c>
      <c r="G736" s="21">
        <v>1</v>
      </c>
      <c r="H736" s="8" t="s">
        <v>1459</v>
      </c>
      <c r="I736" s="21">
        <v>388</v>
      </c>
      <c r="J736" s="21">
        <f>2170*1176*920</f>
        <v>2347766400</v>
      </c>
      <c r="K736" s="21" t="s">
        <v>1547</v>
      </c>
      <c r="L736" s="51">
        <v>5986</v>
      </c>
    </row>
    <row r="737" spans="1:12">
      <c r="A737" s="27" t="s">
        <v>719</v>
      </c>
      <c r="B737" s="14">
        <v>8435134838038</v>
      </c>
      <c r="C737" s="19" t="s">
        <v>721</v>
      </c>
      <c r="D737" s="16" t="s">
        <v>1368</v>
      </c>
      <c r="E737" s="16" t="s">
        <v>1368</v>
      </c>
      <c r="F737" s="16" t="s">
        <v>1364</v>
      </c>
      <c r="G737" s="21">
        <v>1</v>
      </c>
      <c r="H737" s="19" t="s">
        <v>875</v>
      </c>
      <c r="I737" s="17">
        <v>224</v>
      </c>
      <c r="J737" s="20">
        <v>968704</v>
      </c>
      <c r="K737" s="28" t="s">
        <v>1238</v>
      </c>
      <c r="L737" s="51">
        <v>3320</v>
      </c>
    </row>
    <row r="738" spans="1:12">
      <c r="A738" s="27" t="s">
        <v>720</v>
      </c>
      <c r="B738" s="14">
        <v>8435134838045</v>
      </c>
      <c r="C738" s="19" t="s">
        <v>722</v>
      </c>
      <c r="D738" s="16" t="s">
        <v>1368</v>
      </c>
      <c r="E738" s="16" t="s">
        <v>1368</v>
      </c>
      <c r="F738" s="16" t="s">
        <v>1364</v>
      </c>
      <c r="G738" s="21">
        <v>1</v>
      </c>
      <c r="H738" s="19" t="s">
        <v>875</v>
      </c>
      <c r="I738" s="17">
        <v>230</v>
      </c>
      <c r="J738" s="20">
        <v>986624</v>
      </c>
      <c r="K738" s="28" t="s">
        <v>1239</v>
      </c>
      <c r="L738" s="51">
        <v>3681</v>
      </c>
    </row>
    <row r="739" spans="1:12">
      <c r="A739" s="27" t="s">
        <v>713</v>
      </c>
      <c r="B739" s="14">
        <v>8435134837994</v>
      </c>
      <c r="C739" s="19" t="s">
        <v>715</v>
      </c>
      <c r="D739" s="16" t="s">
        <v>1368</v>
      </c>
      <c r="E739" s="16" t="s">
        <v>1368</v>
      </c>
      <c r="F739" s="16" t="s">
        <v>1364</v>
      </c>
      <c r="G739" s="21">
        <v>1</v>
      </c>
      <c r="H739" s="19" t="s">
        <v>876</v>
      </c>
      <c r="I739" s="17">
        <v>227</v>
      </c>
      <c r="J739" s="20">
        <v>961480</v>
      </c>
      <c r="K739" s="28" t="s">
        <v>1240</v>
      </c>
      <c r="L739" s="51">
        <v>3523</v>
      </c>
    </row>
    <row r="740" spans="1:12">
      <c r="A740" s="27" t="s">
        <v>714</v>
      </c>
      <c r="B740" s="14">
        <v>8435134838007</v>
      </c>
      <c r="C740" s="19" t="s">
        <v>718</v>
      </c>
      <c r="D740" s="16" t="s">
        <v>1368</v>
      </c>
      <c r="E740" s="16" t="s">
        <v>1368</v>
      </c>
      <c r="F740" s="16" t="s">
        <v>1364</v>
      </c>
      <c r="G740" s="21">
        <v>1</v>
      </c>
      <c r="H740" s="19" t="s">
        <v>876</v>
      </c>
      <c r="I740" s="17">
        <v>233</v>
      </c>
      <c r="J740" s="20">
        <v>1044225</v>
      </c>
      <c r="K740" s="28" t="s">
        <v>1241</v>
      </c>
      <c r="L740" s="51">
        <v>3882</v>
      </c>
    </row>
  </sheetData>
  <sortState xmlns:xlrd2="http://schemas.microsoft.com/office/spreadsheetml/2017/richdata2" ref="A3:L740">
    <sortCondition ref="A3:A740"/>
  </sortState>
  <mergeCells count="1">
    <mergeCell ref="A1:L1"/>
  </mergeCells>
  <pageMargins left="0.7" right="0.7" top="0.75" bottom="0.75" header="0.3" footer="0.3"/>
  <pageSetup paperSize="9" orientation="portrait" verticalDpi="597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34"/>
  <sheetViews>
    <sheetView zoomScaleNormal="100" workbookViewId="0">
      <selection activeCell="C18" sqref="C18"/>
    </sheetView>
  </sheetViews>
  <sheetFormatPr baseColWidth="10" defaultColWidth="11.42578125" defaultRowHeight="12.75"/>
  <cols>
    <col min="1" max="1" width="10" bestFit="1" customWidth="1"/>
    <col min="2" max="2" width="12.140625" bestFit="1" customWidth="1"/>
    <col min="3" max="3" width="44.42578125" customWidth="1"/>
    <col min="4" max="7" width="11.42578125" customWidth="1"/>
    <col min="8" max="8" width="14.140625" customWidth="1"/>
    <col min="9" max="10" width="11.42578125" customWidth="1"/>
    <col min="11" max="11" width="18.28515625" customWidth="1"/>
  </cols>
  <sheetData>
    <row r="1" spans="1:16" ht="35.25">
      <c r="A1" s="55" t="s">
        <v>1860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</row>
    <row r="2" spans="1:16" ht="36">
      <c r="A2" s="29" t="s">
        <v>168</v>
      </c>
      <c r="B2" s="4" t="s">
        <v>169</v>
      </c>
      <c r="C2" s="1" t="s">
        <v>170</v>
      </c>
      <c r="D2" s="2" t="s">
        <v>1362</v>
      </c>
      <c r="E2" s="2" t="s">
        <v>1363</v>
      </c>
      <c r="F2" s="2" t="s">
        <v>1204</v>
      </c>
      <c r="G2" s="2" t="s">
        <v>23</v>
      </c>
      <c r="H2" s="4" t="s">
        <v>171</v>
      </c>
      <c r="I2" s="5" t="s">
        <v>24</v>
      </c>
      <c r="J2" s="6" t="s">
        <v>25</v>
      </c>
      <c r="K2" s="2" t="s">
        <v>26</v>
      </c>
      <c r="L2" s="34" t="s">
        <v>1861</v>
      </c>
    </row>
    <row r="3" spans="1:16" ht="13.5" customHeight="1">
      <c r="A3" s="27" t="s">
        <v>1862</v>
      </c>
      <c r="B3" s="40">
        <v>8435134856445</v>
      </c>
      <c r="C3" s="41" t="s">
        <v>1863</v>
      </c>
      <c r="D3" s="54" t="s">
        <v>1364</v>
      </c>
      <c r="E3" s="54" t="s">
        <v>1364</v>
      </c>
      <c r="F3" s="42" t="s">
        <v>1864</v>
      </c>
      <c r="G3" s="43">
        <v>1</v>
      </c>
      <c r="H3" s="42" t="s">
        <v>1930</v>
      </c>
      <c r="I3" s="42" t="s">
        <v>1931</v>
      </c>
      <c r="J3" s="27"/>
      <c r="K3" s="27" t="s">
        <v>1934</v>
      </c>
      <c r="L3" s="57">
        <v>4895</v>
      </c>
    </row>
    <row r="4" spans="1:16" ht="12.6" customHeight="1">
      <c r="A4" s="27" t="s">
        <v>1865</v>
      </c>
      <c r="B4" s="40">
        <v>8435134856308</v>
      </c>
      <c r="C4" s="41" t="s">
        <v>1866</v>
      </c>
      <c r="D4" s="54" t="s">
        <v>1364</v>
      </c>
      <c r="E4" s="54" t="s">
        <v>1364</v>
      </c>
      <c r="F4" s="42" t="s">
        <v>1864</v>
      </c>
      <c r="G4" s="43">
        <v>1</v>
      </c>
      <c r="H4" s="42" t="s">
        <v>1930</v>
      </c>
      <c r="I4" s="42" t="s">
        <v>1932</v>
      </c>
      <c r="J4" s="27"/>
      <c r="K4" s="27" t="s">
        <v>1934</v>
      </c>
      <c r="L4" s="57">
        <v>5205</v>
      </c>
      <c r="M4" s="44"/>
      <c r="N4" s="45"/>
      <c r="O4" s="46"/>
      <c r="P4" s="47"/>
    </row>
    <row r="5" spans="1:16" ht="12.6" customHeight="1">
      <c r="A5" s="27" t="s">
        <v>1867</v>
      </c>
      <c r="B5" s="40">
        <v>8435134856452</v>
      </c>
      <c r="C5" s="41" t="s">
        <v>1868</v>
      </c>
      <c r="D5" s="54" t="s">
        <v>1364</v>
      </c>
      <c r="E5" s="54" t="s">
        <v>1364</v>
      </c>
      <c r="F5" s="42" t="s">
        <v>1864</v>
      </c>
      <c r="G5" s="43">
        <v>1</v>
      </c>
      <c r="H5" s="42" t="s">
        <v>1930</v>
      </c>
      <c r="I5" s="42" t="s">
        <v>1933</v>
      </c>
      <c r="J5" s="27"/>
      <c r="K5" s="27" t="s">
        <v>1934</v>
      </c>
      <c r="L5" s="57">
        <v>6320</v>
      </c>
      <c r="M5" s="44"/>
      <c r="N5" s="45"/>
      <c r="O5" s="46"/>
      <c r="P5" s="47"/>
    </row>
    <row r="6" spans="1:16" ht="12.6" customHeight="1">
      <c r="A6" s="27" t="s">
        <v>1869</v>
      </c>
      <c r="B6" s="40">
        <v>8435134856469</v>
      </c>
      <c r="C6" s="27" t="s">
        <v>1870</v>
      </c>
      <c r="D6" s="54" t="s">
        <v>1364</v>
      </c>
      <c r="E6" s="54" t="s">
        <v>1364</v>
      </c>
      <c r="F6" s="54" t="s">
        <v>1864</v>
      </c>
      <c r="G6" s="54">
        <v>1</v>
      </c>
      <c r="H6" s="42" t="s">
        <v>1930</v>
      </c>
      <c r="I6" s="42" t="s">
        <v>1936</v>
      </c>
      <c r="J6" s="27"/>
      <c r="K6" s="27" t="s">
        <v>1935</v>
      </c>
      <c r="L6" s="57">
        <v>7695</v>
      </c>
      <c r="M6" s="44"/>
      <c r="N6" s="45"/>
      <c r="O6" s="46"/>
      <c r="P6" s="47"/>
    </row>
    <row r="7" spans="1:16" ht="12.6" customHeight="1">
      <c r="A7" s="27" t="s">
        <v>1871</v>
      </c>
      <c r="B7" s="40">
        <v>8435134856094</v>
      </c>
      <c r="C7" s="27" t="s">
        <v>1872</v>
      </c>
      <c r="D7" s="54" t="s">
        <v>1364</v>
      </c>
      <c r="E7" s="54" t="s">
        <v>1364</v>
      </c>
      <c r="F7" s="54" t="s">
        <v>1364</v>
      </c>
      <c r="G7" s="54">
        <v>1</v>
      </c>
      <c r="H7" s="42" t="s">
        <v>1930</v>
      </c>
      <c r="I7" s="42" t="s">
        <v>1938</v>
      </c>
      <c r="J7" s="27"/>
      <c r="K7" s="27" t="s">
        <v>1939</v>
      </c>
      <c r="L7" s="57">
        <v>280</v>
      </c>
      <c r="M7" s="44"/>
      <c r="N7" s="45"/>
      <c r="O7" s="46"/>
      <c r="P7" s="47"/>
    </row>
    <row r="8" spans="1:16" ht="12.6" customHeight="1">
      <c r="A8" s="27" t="s">
        <v>1873</v>
      </c>
      <c r="B8" s="40">
        <v>8435134856254</v>
      </c>
      <c r="C8" s="27" t="s">
        <v>1874</v>
      </c>
      <c r="D8" s="54" t="s">
        <v>1364</v>
      </c>
      <c r="E8" s="54" t="s">
        <v>1364</v>
      </c>
      <c r="F8" s="54" t="s">
        <v>1367</v>
      </c>
      <c r="G8" s="54">
        <v>1</v>
      </c>
      <c r="H8" s="42" t="s">
        <v>1930</v>
      </c>
      <c r="I8" s="42" t="s">
        <v>1941</v>
      </c>
      <c r="J8" s="27"/>
      <c r="K8" s="27" t="s">
        <v>1940</v>
      </c>
      <c r="L8" s="57">
        <v>2174</v>
      </c>
      <c r="M8" s="44"/>
      <c r="N8" s="45"/>
      <c r="O8" s="46"/>
      <c r="P8" s="47"/>
    </row>
    <row r="9" spans="1:16" ht="12.6" customHeight="1">
      <c r="A9" s="27" t="s">
        <v>1875</v>
      </c>
      <c r="B9" s="40">
        <v>8435134856261</v>
      </c>
      <c r="C9" s="27" t="s">
        <v>1876</v>
      </c>
      <c r="D9" s="54" t="s">
        <v>1364</v>
      </c>
      <c r="E9" s="54" t="s">
        <v>1364</v>
      </c>
      <c r="F9" s="54" t="s">
        <v>1367</v>
      </c>
      <c r="G9" s="54">
        <v>1</v>
      </c>
      <c r="H9" s="42" t="s">
        <v>1930</v>
      </c>
      <c r="I9" s="42" t="s">
        <v>1937</v>
      </c>
      <c r="J9" s="27"/>
      <c r="K9" s="27" t="s">
        <v>1942</v>
      </c>
      <c r="L9" s="57">
        <v>2521</v>
      </c>
      <c r="M9" s="44"/>
      <c r="N9" s="45"/>
      <c r="O9" s="46"/>
      <c r="P9" s="47"/>
    </row>
    <row r="10" spans="1:16" ht="12.6" customHeight="1">
      <c r="A10" s="27" t="s">
        <v>1877</v>
      </c>
      <c r="B10" s="40">
        <v>8435134856278</v>
      </c>
      <c r="C10" s="27" t="s">
        <v>1878</v>
      </c>
      <c r="D10" s="54" t="s">
        <v>1364</v>
      </c>
      <c r="E10" s="54" t="s">
        <v>1364</v>
      </c>
      <c r="F10" s="54" t="s">
        <v>1367</v>
      </c>
      <c r="G10" s="54">
        <v>1</v>
      </c>
      <c r="H10" s="42" t="s">
        <v>1930</v>
      </c>
      <c r="I10" s="42" t="s">
        <v>1944</v>
      </c>
      <c r="J10" s="27"/>
      <c r="K10" s="27" t="s">
        <v>1943</v>
      </c>
      <c r="L10" s="57">
        <v>2763</v>
      </c>
      <c r="M10" s="44"/>
      <c r="N10" s="45"/>
      <c r="O10" s="46"/>
      <c r="P10" s="47"/>
    </row>
    <row r="11" spans="1:16" ht="12.6" customHeight="1">
      <c r="A11" s="27" t="s">
        <v>1879</v>
      </c>
      <c r="B11" s="40">
        <v>8435134856049</v>
      </c>
      <c r="C11" s="27" t="s">
        <v>1880</v>
      </c>
      <c r="D11" s="54" t="s">
        <v>1364</v>
      </c>
      <c r="E11" s="54" t="s">
        <v>1364</v>
      </c>
      <c r="F11" s="54" t="s">
        <v>1367</v>
      </c>
      <c r="G11" s="54">
        <v>1</v>
      </c>
      <c r="H11" s="42" t="s">
        <v>1930</v>
      </c>
      <c r="I11" s="42" t="s">
        <v>1945</v>
      </c>
      <c r="J11" s="27"/>
      <c r="K11" s="27" t="s">
        <v>1946</v>
      </c>
      <c r="L11" s="57">
        <v>2950</v>
      </c>
      <c r="M11" s="44"/>
      <c r="N11" s="45"/>
      <c r="O11" s="46"/>
      <c r="P11" s="47"/>
    </row>
    <row r="12" spans="1:16" ht="12.6" customHeight="1">
      <c r="A12" s="27" t="s">
        <v>1881</v>
      </c>
      <c r="B12" s="40">
        <v>8435134856285</v>
      </c>
      <c r="C12" s="27" t="s">
        <v>1882</v>
      </c>
      <c r="D12" s="54" t="s">
        <v>1364</v>
      </c>
      <c r="E12" s="54" t="s">
        <v>1364</v>
      </c>
      <c r="F12" s="54" t="s">
        <v>1367</v>
      </c>
      <c r="G12" s="54">
        <v>1</v>
      </c>
      <c r="H12" s="42" t="s">
        <v>1930</v>
      </c>
      <c r="I12" s="42" t="s">
        <v>1947</v>
      </c>
      <c r="J12" s="27"/>
      <c r="K12" s="27" t="s">
        <v>1949</v>
      </c>
      <c r="L12" s="57">
        <v>3065</v>
      </c>
      <c r="M12" s="44"/>
      <c r="N12" s="45"/>
      <c r="O12" s="46"/>
      <c r="P12" s="47"/>
    </row>
    <row r="13" spans="1:16" ht="12.6" customHeight="1">
      <c r="A13" s="27" t="s">
        <v>1883</v>
      </c>
      <c r="B13" s="40">
        <v>8435134856162</v>
      </c>
      <c r="C13" s="27" t="s">
        <v>1884</v>
      </c>
      <c r="D13" s="54" t="s">
        <v>1364</v>
      </c>
      <c r="E13" s="54" t="s">
        <v>1364</v>
      </c>
      <c r="F13" s="54" t="s">
        <v>1367</v>
      </c>
      <c r="G13" s="54">
        <v>1</v>
      </c>
      <c r="H13" s="42" t="s">
        <v>1930</v>
      </c>
      <c r="I13" s="42" t="s">
        <v>1950</v>
      </c>
      <c r="J13" s="27"/>
      <c r="K13" s="27" t="s">
        <v>1948</v>
      </c>
      <c r="L13" s="57">
        <v>817</v>
      </c>
      <c r="M13" s="44"/>
      <c r="N13" s="45"/>
      <c r="O13" s="46"/>
      <c r="P13" s="47"/>
    </row>
    <row r="14" spans="1:16" ht="12.6" customHeight="1">
      <c r="A14" s="27" t="s">
        <v>1885</v>
      </c>
      <c r="B14" s="40">
        <v>8435134856179</v>
      </c>
      <c r="C14" s="27" t="s">
        <v>1886</v>
      </c>
      <c r="D14" s="54" t="s">
        <v>1364</v>
      </c>
      <c r="E14" s="54" t="s">
        <v>1364</v>
      </c>
      <c r="F14" s="54" t="s">
        <v>1367</v>
      </c>
      <c r="G14" s="54">
        <v>1</v>
      </c>
      <c r="H14" s="42" t="s">
        <v>1930</v>
      </c>
      <c r="I14" s="42" t="s">
        <v>1951</v>
      </c>
      <c r="J14" s="27"/>
      <c r="K14" s="27" t="s">
        <v>1952</v>
      </c>
      <c r="L14" s="57">
        <v>866</v>
      </c>
      <c r="M14" s="44"/>
      <c r="N14" s="45"/>
      <c r="O14" s="46"/>
      <c r="P14" s="47"/>
    </row>
    <row r="15" spans="1:16" ht="12.6" customHeight="1">
      <c r="A15" s="27" t="s">
        <v>1893</v>
      </c>
      <c r="B15" s="40">
        <v>8435134856209</v>
      </c>
      <c r="C15" s="27" t="s">
        <v>1894</v>
      </c>
      <c r="D15" s="54" t="s">
        <v>1364</v>
      </c>
      <c r="E15" s="54" t="s">
        <v>1364</v>
      </c>
      <c r="F15" s="54" t="s">
        <v>1364</v>
      </c>
      <c r="G15" s="54">
        <v>1</v>
      </c>
      <c r="H15" s="42" t="s">
        <v>1930</v>
      </c>
      <c r="I15" s="42" t="s">
        <v>1850</v>
      </c>
      <c r="J15" s="27"/>
      <c r="K15" s="27" t="s">
        <v>1953</v>
      </c>
      <c r="L15" s="57">
        <v>285</v>
      </c>
      <c r="M15" s="44"/>
      <c r="N15" s="45"/>
      <c r="O15" s="46"/>
      <c r="P15" s="47"/>
    </row>
    <row r="16" spans="1:16" ht="12.6" customHeight="1">
      <c r="A16" s="27" t="s">
        <v>1891</v>
      </c>
      <c r="B16" s="40">
        <v>8435134856216</v>
      </c>
      <c r="C16" s="27" t="s">
        <v>1892</v>
      </c>
      <c r="D16" s="54" t="s">
        <v>1364</v>
      </c>
      <c r="E16" s="54" t="s">
        <v>1364</v>
      </c>
      <c r="F16" s="54" t="s">
        <v>1364</v>
      </c>
      <c r="G16" s="54">
        <v>1</v>
      </c>
      <c r="H16" s="42" t="s">
        <v>1930</v>
      </c>
      <c r="I16" s="42" t="s">
        <v>1954</v>
      </c>
      <c r="J16" s="27"/>
      <c r="K16" s="27" t="s">
        <v>1953</v>
      </c>
      <c r="L16" s="57">
        <v>255</v>
      </c>
      <c r="M16" s="44"/>
      <c r="N16" s="45"/>
      <c r="O16" s="46"/>
      <c r="P16" s="47"/>
    </row>
    <row r="17" spans="1:16" ht="12.6" customHeight="1">
      <c r="A17" s="27" t="s">
        <v>1889</v>
      </c>
      <c r="B17" s="40">
        <v>8435134856223</v>
      </c>
      <c r="C17" s="27" t="s">
        <v>1890</v>
      </c>
      <c r="D17" s="54" t="s">
        <v>1364</v>
      </c>
      <c r="E17" s="54" t="s">
        <v>1364</v>
      </c>
      <c r="F17" s="54" t="s">
        <v>1364</v>
      </c>
      <c r="G17" s="54">
        <v>1</v>
      </c>
      <c r="H17" s="42" t="s">
        <v>1930</v>
      </c>
      <c r="I17" s="42" t="s">
        <v>1954</v>
      </c>
      <c r="J17" s="27"/>
      <c r="K17" s="27" t="s">
        <v>1953</v>
      </c>
      <c r="L17" s="57">
        <v>275</v>
      </c>
      <c r="M17" s="44"/>
      <c r="N17" s="45"/>
      <c r="O17" s="46"/>
      <c r="P17" s="47"/>
    </row>
    <row r="18" spans="1:16" ht="12.6" customHeight="1">
      <c r="A18" s="27" t="s">
        <v>1887</v>
      </c>
      <c r="B18" s="40">
        <v>8435134856247</v>
      </c>
      <c r="C18" s="27" t="s">
        <v>1888</v>
      </c>
      <c r="D18" s="54" t="s">
        <v>1364</v>
      </c>
      <c r="E18" s="54" t="s">
        <v>1364</v>
      </c>
      <c r="F18" s="54" t="s">
        <v>1364</v>
      </c>
      <c r="G18" s="54">
        <v>1</v>
      </c>
      <c r="H18" s="42" t="s">
        <v>1930</v>
      </c>
      <c r="I18" s="42" t="s">
        <v>1954</v>
      </c>
      <c r="J18" s="27"/>
      <c r="K18" s="27" t="s">
        <v>1953</v>
      </c>
      <c r="L18" s="57">
        <v>296</v>
      </c>
      <c r="M18" s="44"/>
      <c r="N18" s="45"/>
      <c r="O18" s="46"/>
      <c r="P18" s="47"/>
    </row>
    <row r="19" spans="1:16" ht="12.6" customHeight="1">
      <c r="A19" s="27" t="s">
        <v>1895</v>
      </c>
      <c r="B19" s="40">
        <v>8435134856193</v>
      </c>
      <c r="C19" s="27" t="s">
        <v>1896</v>
      </c>
      <c r="D19" s="54" t="s">
        <v>1364</v>
      </c>
      <c r="E19" s="54" t="s">
        <v>1364</v>
      </c>
      <c r="F19" s="54" t="s">
        <v>1364</v>
      </c>
      <c r="G19" s="54">
        <v>1</v>
      </c>
      <c r="H19" s="42" t="s">
        <v>1930</v>
      </c>
      <c r="I19" s="42" t="s">
        <v>1955</v>
      </c>
      <c r="J19" s="27"/>
      <c r="K19" s="27" t="s">
        <v>1953</v>
      </c>
      <c r="L19" s="57">
        <v>264</v>
      </c>
      <c r="M19" s="44"/>
      <c r="N19" s="45"/>
      <c r="O19" s="46"/>
      <c r="P19" s="47"/>
    </row>
    <row r="20" spans="1:16" ht="12.6" customHeight="1">
      <c r="A20" s="27" t="s">
        <v>1897</v>
      </c>
      <c r="B20" s="40">
        <v>8435134856186</v>
      </c>
      <c r="C20" s="27" t="s">
        <v>1898</v>
      </c>
      <c r="D20" s="54" t="s">
        <v>1364</v>
      </c>
      <c r="E20" s="54" t="s">
        <v>1364</v>
      </c>
      <c r="F20" s="54" t="s">
        <v>1364</v>
      </c>
      <c r="G20" s="54">
        <v>1</v>
      </c>
      <c r="H20" s="42" t="s">
        <v>1930</v>
      </c>
      <c r="I20" s="42" t="s">
        <v>1955</v>
      </c>
      <c r="J20" s="27"/>
      <c r="K20" s="27" t="s">
        <v>1953</v>
      </c>
      <c r="L20" s="57">
        <v>244</v>
      </c>
      <c r="M20" s="44"/>
      <c r="N20" s="45"/>
      <c r="O20" s="46"/>
      <c r="P20" s="47"/>
    </row>
    <row r="21" spans="1:16" ht="12.6" customHeight="1">
      <c r="A21" s="27" t="s">
        <v>1899</v>
      </c>
      <c r="B21" s="40">
        <v>8435134856483</v>
      </c>
      <c r="C21" s="27" t="s">
        <v>1925</v>
      </c>
      <c r="D21" s="54" t="s">
        <v>1364</v>
      </c>
      <c r="E21" s="54" t="s">
        <v>1364</v>
      </c>
      <c r="F21" s="54" t="s">
        <v>1364</v>
      </c>
      <c r="G21" s="54">
        <v>1</v>
      </c>
      <c r="H21" s="42" t="s">
        <v>1930</v>
      </c>
      <c r="I21" s="42" t="s">
        <v>1957</v>
      </c>
      <c r="J21" s="27"/>
      <c r="K21" s="27" t="s">
        <v>1956</v>
      </c>
      <c r="L21" s="57">
        <v>158</v>
      </c>
      <c r="M21" s="44"/>
      <c r="N21" s="45"/>
      <c r="O21" s="46"/>
      <c r="P21" s="47"/>
    </row>
    <row r="22" spans="1:16" ht="12.6" customHeight="1">
      <c r="A22" s="27" t="s">
        <v>1900</v>
      </c>
      <c r="B22" s="40">
        <v>8435134856292</v>
      </c>
      <c r="C22" s="27" t="s">
        <v>1924</v>
      </c>
      <c r="D22" s="54" t="s">
        <v>1364</v>
      </c>
      <c r="E22" s="54" t="s">
        <v>1364</v>
      </c>
      <c r="F22" s="54" t="s">
        <v>1364</v>
      </c>
      <c r="G22" s="54">
        <v>1</v>
      </c>
      <c r="H22" s="42" t="s">
        <v>1930</v>
      </c>
      <c r="I22" s="42" t="s">
        <v>1958</v>
      </c>
      <c r="J22" s="27"/>
      <c r="K22" s="27" t="s">
        <v>1956</v>
      </c>
      <c r="L22" s="57">
        <v>153</v>
      </c>
      <c r="M22" s="44"/>
      <c r="N22" s="45"/>
      <c r="O22" s="46"/>
      <c r="P22" s="47"/>
    </row>
    <row r="23" spans="1:16" ht="12.6" customHeight="1">
      <c r="A23" s="27" t="s">
        <v>1901</v>
      </c>
      <c r="B23" s="40">
        <v>8435134856230</v>
      </c>
      <c r="C23" s="27" t="s">
        <v>1915</v>
      </c>
      <c r="D23" s="54" t="s">
        <v>1364</v>
      </c>
      <c r="E23" s="54" t="s">
        <v>1364</v>
      </c>
      <c r="F23" s="54" t="s">
        <v>1364</v>
      </c>
      <c r="G23" s="54">
        <v>1</v>
      </c>
      <c r="H23" s="42" t="s">
        <v>1930</v>
      </c>
      <c r="I23" s="42" t="s">
        <v>1960</v>
      </c>
      <c r="J23" s="27"/>
      <c r="K23" s="27" t="s">
        <v>1959</v>
      </c>
      <c r="L23" s="57">
        <v>27</v>
      </c>
      <c r="M23" s="44"/>
      <c r="N23" s="45"/>
      <c r="O23" s="46"/>
      <c r="P23" s="47"/>
    </row>
    <row r="24" spans="1:16" ht="12.6" customHeight="1">
      <c r="A24" s="27" t="s">
        <v>1902</v>
      </c>
      <c r="B24" s="40">
        <v>8435134856353</v>
      </c>
      <c r="C24" s="27" t="s">
        <v>1903</v>
      </c>
      <c r="D24" s="54" t="s">
        <v>1364</v>
      </c>
      <c r="E24" s="54" t="s">
        <v>1364</v>
      </c>
      <c r="F24" s="54" t="s">
        <v>1367</v>
      </c>
      <c r="G24" s="54">
        <v>1</v>
      </c>
      <c r="H24" s="42" t="s">
        <v>1930</v>
      </c>
      <c r="I24" s="42" t="s">
        <v>1364</v>
      </c>
      <c r="J24" s="27"/>
      <c r="K24" s="27" t="s">
        <v>1364</v>
      </c>
      <c r="L24" s="57">
        <v>2454</v>
      </c>
      <c r="M24" s="44"/>
      <c r="N24" s="45"/>
      <c r="O24" s="46"/>
      <c r="P24" s="47"/>
    </row>
    <row r="25" spans="1:16" ht="12.6" customHeight="1">
      <c r="A25" s="27" t="s">
        <v>1904</v>
      </c>
      <c r="B25" s="40">
        <v>8435134856360</v>
      </c>
      <c r="C25" s="27" t="s">
        <v>1905</v>
      </c>
      <c r="D25" s="54" t="s">
        <v>1364</v>
      </c>
      <c r="E25" s="54" t="s">
        <v>1364</v>
      </c>
      <c r="F25" s="54" t="s">
        <v>1367</v>
      </c>
      <c r="G25" s="54">
        <v>1</v>
      </c>
      <c r="H25" s="42" t="s">
        <v>1930</v>
      </c>
      <c r="I25" s="42" t="s">
        <v>1364</v>
      </c>
      <c r="J25" s="27"/>
      <c r="K25" s="27" t="s">
        <v>1364</v>
      </c>
      <c r="L25" s="57">
        <v>2801</v>
      </c>
      <c r="M25" s="44"/>
      <c r="N25" s="45"/>
      <c r="O25" s="46"/>
      <c r="P25" s="47"/>
    </row>
    <row r="26" spans="1:16" ht="12.6" customHeight="1">
      <c r="A26" s="27" t="s">
        <v>1906</v>
      </c>
      <c r="B26" s="40">
        <v>8435134856377</v>
      </c>
      <c r="C26" s="27" t="s">
        <v>1907</v>
      </c>
      <c r="D26" s="54" t="s">
        <v>1364</v>
      </c>
      <c r="E26" s="54" t="s">
        <v>1364</v>
      </c>
      <c r="F26" s="54" t="s">
        <v>1367</v>
      </c>
      <c r="G26" s="54">
        <v>1</v>
      </c>
      <c r="H26" s="42" t="s">
        <v>1930</v>
      </c>
      <c r="I26" s="42" t="s">
        <v>1364</v>
      </c>
      <c r="J26" s="27"/>
      <c r="K26" s="27" t="s">
        <v>1364</v>
      </c>
      <c r="L26" s="57">
        <v>3043</v>
      </c>
      <c r="M26" s="44"/>
      <c r="N26" s="45"/>
      <c r="O26" s="46"/>
      <c r="P26" s="47"/>
    </row>
    <row r="27" spans="1:16" ht="12.6" customHeight="1">
      <c r="A27" s="27" t="s">
        <v>1908</v>
      </c>
      <c r="B27" s="40">
        <v>8435134856384</v>
      </c>
      <c r="C27" s="27" t="s">
        <v>1909</v>
      </c>
      <c r="D27" s="54" t="s">
        <v>1364</v>
      </c>
      <c r="E27" s="54" t="s">
        <v>1364</v>
      </c>
      <c r="F27" s="54" t="s">
        <v>1367</v>
      </c>
      <c r="G27" s="54">
        <v>1</v>
      </c>
      <c r="H27" s="42" t="s">
        <v>1930</v>
      </c>
      <c r="I27" s="42" t="s">
        <v>1364</v>
      </c>
      <c r="J27" s="27"/>
      <c r="K27" s="27" t="s">
        <v>1364</v>
      </c>
      <c r="L27" s="57">
        <v>3230</v>
      </c>
      <c r="M27" s="44"/>
      <c r="N27" s="45"/>
      <c r="O27" s="46"/>
      <c r="P27" s="47"/>
    </row>
    <row r="28" spans="1:16" ht="12.6" customHeight="1">
      <c r="A28" s="27" t="s">
        <v>1910</v>
      </c>
      <c r="B28" s="40">
        <v>8435134856391</v>
      </c>
      <c r="C28" s="27" t="s">
        <v>1911</v>
      </c>
      <c r="D28" s="54" t="s">
        <v>1364</v>
      </c>
      <c r="E28" s="54" t="s">
        <v>1364</v>
      </c>
      <c r="F28" s="54" t="s">
        <v>1367</v>
      </c>
      <c r="G28" s="54">
        <v>1</v>
      </c>
      <c r="H28" s="42" t="s">
        <v>1930</v>
      </c>
      <c r="I28" s="42" t="s">
        <v>1364</v>
      </c>
      <c r="J28" s="27"/>
      <c r="K28" s="27" t="s">
        <v>1364</v>
      </c>
      <c r="L28" s="57">
        <v>3345</v>
      </c>
      <c r="M28" s="44"/>
      <c r="N28" s="45"/>
      <c r="O28" s="46"/>
      <c r="P28" s="47"/>
    </row>
    <row r="29" spans="1:16" ht="12.6" customHeight="1">
      <c r="A29" s="27" t="s">
        <v>1912</v>
      </c>
      <c r="B29" s="40">
        <v>8435134856407</v>
      </c>
      <c r="C29" s="27" t="s">
        <v>1927</v>
      </c>
      <c r="D29" s="54" t="s">
        <v>1364</v>
      </c>
      <c r="E29" s="54" t="s">
        <v>1364</v>
      </c>
      <c r="F29" s="54" t="s">
        <v>1367</v>
      </c>
      <c r="G29" s="54">
        <v>1</v>
      </c>
      <c r="H29" s="42" t="s">
        <v>1930</v>
      </c>
      <c r="I29" s="42" t="s">
        <v>1364</v>
      </c>
      <c r="J29" s="27"/>
      <c r="K29" s="27" t="s">
        <v>1364</v>
      </c>
      <c r="L29" s="57">
        <v>1097</v>
      </c>
      <c r="M29" s="44"/>
      <c r="N29" s="45"/>
      <c r="O29" s="46"/>
      <c r="P29" s="47"/>
    </row>
    <row r="30" spans="1:16" ht="12.6" customHeight="1">
      <c r="A30" s="27" t="s">
        <v>1913</v>
      </c>
      <c r="B30" s="40">
        <v>8435134856414</v>
      </c>
      <c r="C30" s="27" t="s">
        <v>1928</v>
      </c>
      <c r="D30" s="54" t="s">
        <v>1364</v>
      </c>
      <c r="E30" s="54" t="s">
        <v>1364</v>
      </c>
      <c r="F30" s="54" t="s">
        <v>1367</v>
      </c>
      <c r="G30" s="54">
        <v>1</v>
      </c>
      <c r="H30" s="42" t="s">
        <v>1930</v>
      </c>
      <c r="I30" s="42" t="s">
        <v>1364</v>
      </c>
      <c r="J30" s="27"/>
      <c r="K30" s="27" t="s">
        <v>1364</v>
      </c>
      <c r="L30" s="57">
        <v>1146</v>
      </c>
      <c r="M30" s="44"/>
      <c r="N30" s="45"/>
      <c r="O30" s="46"/>
      <c r="P30" s="47"/>
    </row>
    <row r="31" spans="1:16" ht="12.6" customHeight="1">
      <c r="A31" s="27" t="s">
        <v>1914</v>
      </c>
      <c r="B31" s="40">
        <v>8435134856490</v>
      </c>
      <c r="C31" s="27" t="s">
        <v>1921</v>
      </c>
      <c r="D31" s="54" t="s">
        <v>1364</v>
      </c>
      <c r="E31" s="54" t="s">
        <v>1364</v>
      </c>
      <c r="F31" s="54" t="s">
        <v>1364</v>
      </c>
      <c r="G31" s="54">
        <v>1</v>
      </c>
      <c r="H31" s="42" t="s">
        <v>1930</v>
      </c>
      <c r="I31" s="42" t="s">
        <v>1961</v>
      </c>
      <c r="J31" s="27"/>
      <c r="K31" s="27" t="s">
        <v>1962</v>
      </c>
      <c r="L31" s="57">
        <v>26</v>
      </c>
      <c r="M31" s="44"/>
      <c r="N31" s="45"/>
      <c r="O31" s="46"/>
      <c r="P31" s="47"/>
    </row>
    <row r="32" spans="1:16">
      <c r="A32" s="27" t="s">
        <v>1922</v>
      </c>
      <c r="B32" s="40">
        <v>8435134856063</v>
      </c>
      <c r="C32" s="27" t="s">
        <v>1917</v>
      </c>
      <c r="D32" s="54" t="s">
        <v>1364</v>
      </c>
      <c r="E32" s="54" t="s">
        <v>1364</v>
      </c>
      <c r="F32" s="54" t="s">
        <v>1364</v>
      </c>
      <c r="G32" s="54">
        <v>1</v>
      </c>
      <c r="H32" s="27" t="s">
        <v>1572</v>
      </c>
      <c r="I32" s="42" t="s">
        <v>1964</v>
      </c>
      <c r="J32" s="27"/>
      <c r="K32" s="27" t="s">
        <v>1963</v>
      </c>
      <c r="L32" s="57">
        <v>2890</v>
      </c>
    </row>
    <row r="33" spans="1:12">
      <c r="A33" s="27" t="s">
        <v>1923</v>
      </c>
      <c r="B33" s="40">
        <v>8435134852096</v>
      </c>
      <c r="C33" s="27" t="s">
        <v>1918</v>
      </c>
      <c r="D33" s="54" t="s">
        <v>1364</v>
      </c>
      <c r="E33" s="54" t="s">
        <v>1364</v>
      </c>
      <c r="F33" s="54" t="s">
        <v>1364</v>
      </c>
      <c r="G33" s="54">
        <v>1</v>
      </c>
      <c r="H33" s="42" t="s">
        <v>1930</v>
      </c>
      <c r="I33" s="42" t="s">
        <v>1364</v>
      </c>
      <c r="J33" s="27"/>
      <c r="K33" s="27" t="s">
        <v>1364</v>
      </c>
      <c r="L33" s="57">
        <v>112</v>
      </c>
    </row>
    <row r="34" spans="1:12">
      <c r="A34" s="27" t="s">
        <v>1919</v>
      </c>
      <c r="B34" s="40">
        <v>8435134856537</v>
      </c>
      <c r="C34" s="27" t="s">
        <v>1920</v>
      </c>
      <c r="D34" s="54" t="s">
        <v>1364</v>
      </c>
      <c r="E34" s="54" t="s">
        <v>1364</v>
      </c>
      <c r="F34" s="54" t="s">
        <v>1364</v>
      </c>
      <c r="G34" s="54">
        <v>1</v>
      </c>
      <c r="H34" s="42" t="s">
        <v>1930</v>
      </c>
      <c r="I34" s="42" t="s">
        <v>1364</v>
      </c>
      <c r="J34" s="27"/>
      <c r="K34" s="27" t="s">
        <v>1364</v>
      </c>
      <c r="L34" s="57">
        <v>22</v>
      </c>
    </row>
  </sheetData>
  <sortState xmlns:xlrd2="http://schemas.microsoft.com/office/spreadsheetml/2017/richdata2" ref="A3:L11">
    <sortCondition ref="A3:A11"/>
  </sortState>
  <mergeCells count="1">
    <mergeCell ref="A1:L1"/>
  </mergeCells>
  <phoneticPr fontId="11" type="noConversion"/>
  <pageMargins left="0.7" right="0.7" top="0.75" bottom="0.75" header="0.3" footer="0.3"/>
  <pageSetup paperSize="9" orientation="portrait" verticalDpi="597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"/>
  <dimension ref="A1:HG83"/>
  <sheetViews>
    <sheetView zoomScale="85" zoomScaleNormal="85" workbookViewId="0">
      <selection activeCell="C81" sqref="C81"/>
    </sheetView>
  </sheetViews>
  <sheetFormatPr baseColWidth="10" defaultColWidth="11.42578125" defaultRowHeight="11.25" customHeight="1"/>
  <cols>
    <col min="1" max="1" width="10.85546875" style="7" bestFit="1" customWidth="1"/>
    <col min="2" max="2" width="13.140625" style="7" customWidth="1"/>
    <col min="3" max="3" width="57.42578125" style="7" bestFit="1" customWidth="1"/>
    <col min="4" max="4" width="27.5703125" style="7" customWidth="1"/>
    <col min="5" max="5" width="11.42578125" style="7" customWidth="1"/>
    <col min="6" max="6" width="12.42578125" style="3" customWidth="1"/>
    <col min="7" max="7" width="13.140625" style="7" customWidth="1"/>
    <col min="8" max="8" width="24" style="7" customWidth="1"/>
    <col min="9" max="9" width="8.85546875" style="7" customWidth="1"/>
    <col min="10" max="10" width="13" style="7" customWidth="1"/>
    <col min="11" max="11" width="16.5703125" style="7" customWidth="1"/>
    <col min="12" max="12" width="23.85546875" style="7" bestFit="1" customWidth="1"/>
    <col min="13" max="16384" width="11.42578125" style="7"/>
  </cols>
  <sheetData>
    <row r="1" spans="1:215" ht="51" customHeight="1">
      <c r="C1" s="56" t="s">
        <v>525</v>
      </c>
      <c r="D1" s="56"/>
      <c r="E1" s="56"/>
      <c r="F1" s="56"/>
      <c r="G1" s="56"/>
      <c r="H1" s="56"/>
      <c r="I1" s="56"/>
      <c r="J1" s="56"/>
      <c r="K1" s="56"/>
      <c r="L1" s="56"/>
      <c r="M1" s="30"/>
      <c r="N1" s="30"/>
      <c r="O1" s="30"/>
      <c r="P1" s="30"/>
      <c r="Q1" s="30"/>
      <c r="R1" s="30"/>
      <c r="S1" s="30"/>
      <c r="T1" s="30"/>
    </row>
    <row r="2" spans="1:215" s="30" customFormat="1" ht="36" customHeight="1">
      <c r="A2" s="29" t="s">
        <v>168</v>
      </c>
      <c r="B2" s="4" t="s">
        <v>169</v>
      </c>
      <c r="C2" s="1" t="s">
        <v>170</v>
      </c>
      <c r="D2" s="2" t="s">
        <v>1362</v>
      </c>
      <c r="E2" s="2" t="s">
        <v>1363</v>
      </c>
      <c r="F2" s="2" t="s">
        <v>1204</v>
      </c>
      <c r="G2" s="2" t="s">
        <v>23</v>
      </c>
      <c r="H2" s="1" t="s">
        <v>171</v>
      </c>
      <c r="I2" s="5" t="s">
        <v>24</v>
      </c>
      <c r="J2" s="6" t="s">
        <v>25</v>
      </c>
      <c r="K2" s="2" t="s">
        <v>26</v>
      </c>
      <c r="L2" s="13" t="s">
        <v>1851</v>
      </c>
    </row>
    <row r="3" spans="1:215" customFormat="1" ht="12.75" customHeight="1">
      <c r="A3" s="27" t="s">
        <v>1713</v>
      </c>
      <c r="B3" s="18">
        <v>8435134853536</v>
      </c>
      <c r="C3" s="18" t="s">
        <v>1722</v>
      </c>
      <c r="D3" s="10"/>
      <c r="E3" s="10"/>
      <c r="F3" s="10"/>
      <c r="G3" s="9">
        <v>1</v>
      </c>
      <c r="H3" s="8" t="s">
        <v>1809</v>
      </c>
      <c r="I3" s="21"/>
      <c r="J3" s="21"/>
      <c r="K3" s="21"/>
      <c r="L3" s="37">
        <v>10522</v>
      </c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</row>
    <row r="4" spans="1:215" customFormat="1" ht="12.75" customHeight="1">
      <c r="A4" s="27" t="s">
        <v>1681</v>
      </c>
      <c r="B4" s="18">
        <v>8435134853543</v>
      </c>
      <c r="C4" s="18" t="s">
        <v>1693</v>
      </c>
      <c r="D4" s="10"/>
      <c r="E4" s="10"/>
      <c r="F4" s="10"/>
      <c r="G4" s="9">
        <v>1</v>
      </c>
      <c r="H4" s="8" t="s">
        <v>1810</v>
      </c>
      <c r="I4" s="21"/>
      <c r="J4" s="21"/>
      <c r="K4" s="21"/>
      <c r="L4" s="37">
        <v>5223</v>
      </c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7"/>
      <c r="GQ4" s="7"/>
      <c r="GR4" s="7"/>
      <c r="GS4" s="7"/>
      <c r="GT4" s="7"/>
      <c r="GU4" s="7"/>
      <c r="GV4" s="7"/>
      <c r="GW4" s="7"/>
      <c r="GX4" s="7"/>
      <c r="GY4" s="7"/>
      <c r="GZ4" s="7"/>
      <c r="HA4" s="7"/>
      <c r="HB4" s="7"/>
      <c r="HC4" s="7"/>
      <c r="HD4" s="7"/>
      <c r="HE4" s="7"/>
      <c r="HF4" s="7"/>
      <c r="HG4" s="7"/>
    </row>
    <row r="5" spans="1:215" customFormat="1" ht="12.75" customHeight="1">
      <c r="A5" s="27" t="s">
        <v>1682</v>
      </c>
      <c r="B5" s="18">
        <v>8435134853550</v>
      </c>
      <c r="C5" s="18" t="s">
        <v>1702</v>
      </c>
      <c r="D5" s="10"/>
      <c r="E5" s="10"/>
      <c r="F5" s="10"/>
      <c r="G5" s="9">
        <v>1</v>
      </c>
      <c r="H5" s="8" t="s">
        <v>1810</v>
      </c>
      <c r="I5" s="21"/>
      <c r="J5" s="21"/>
      <c r="K5" s="21"/>
      <c r="L5" s="37">
        <v>5440</v>
      </c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  <c r="DW5" s="7"/>
      <c r="DX5" s="7"/>
      <c r="DY5" s="7"/>
      <c r="DZ5" s="7"/>
      <c r="EA5" s="7"/>
      <c r="EB5" s="7"/>
      <c r="EC5" s="7"/>
      <c r="ED5" s="7"/>
      <c r="EE5" s="7"/>
      <c r="EF5" s="7"/>
      <c r="EG5" s="7"/>
      <c r="EH5" s="7"/>
      <c r="EI5" s="7"/>
      <c r="EJ5" s="7"/>
      <c r="EK5" s="7"/>
      <c r="EL5" s="7"/>
      <c r="EM5" s="7"/>
      <c r="EN5" s="7"/>
      <c r="EO5" s="7"/>
      <c r="EP5" s="7"/>
      <c r="EQ5" s="7"/>
      <c r="ER5" s="7"/>
      <c r="ES5" s="7"/>
      <c r="ET5" s="7"/>
      <c r="EU5" s="7"/>
      <c r="EV5" s="7"/>
      <c r="EW5" s="7"/>
      <c r="EX5" s="7"/>
      <c r="EY5" s="7"/>
      <c r="EZ5" s="7"/>
      <c r="FA5" s="7"/>
      <c r="FB5" s="7"/>
      <c r="FC5" s="7"/>
      <c r="FD5" s="7"/>
      <c r="FE5" s="7"/>
      <c r="FF5" s="7"/>
      <c r="FG5" s="7"/>
      <c r="FH5" s="7"/>
      <c r="FI5" s="7"/>
      <c r="FJ5" s="7"/>
      <c r="FK5" s="7"/>
      <c r="FL5" s="7"/>
      <c r="FM5" s="7"/>
      <c r="FN5" s="7"/>
      <c r="FO5" s="7"/>
      <c r="FP5" s="7"/>
      <c r="FQ5" s="7"/>
      <c r="FR5" s="7"/>
      <c r="FS5" s="7"/>
      <c r="FT5" s="7"/>
      <c r="FU5" s="7"/>
      <c r="FV5" s="7"/>
      <c r="FW5" s="7"/>
      <c r="FX5" s="7"/>
      <c r="FY5" s="7"/>
      <c r="FZ5" s="7"/>
      <c r="GA5" s="7"/>
      <c r="GB5" s="7"/>
      <c r="GC5" s="7"/>
      <c r="GD5" s="7"/>
      <c r="GE5" s="7"/>
      <c r="GF5" s="7"/>
      <c r="GG5" s="7"/>
      <c r="GH5" s="7"/>
      <c r="GI5" s="7"/>
      <c r="GJ5" s="7"/>
      <c r="GK5" s="7"/>
      <c r="GL5" s="7"/>
      <c r="GM5" s="7"/>
      <c r="GN5" s="7"/>
      <c r="GO5" s="7"/>
      <c r="GP5" s="7"/>
      <c r="GQ5" s="7"/>
      <c r="GR5" s="7"/>
      <c r="GS5" s="7"/>
      <c r="GT5" s="7"/>
      <c r="GU5" s="7"/>
      <c r="GV5" s="7"/>
      <c r="GW5" s="7"/>
      <c r="GX5" s="7"/>
      <c r="GY5" s="7"/>
      <c r="GZ5" s="7"/>
      <c r="HA5" s="7"/>
      <c r="HB5" s="7"/>
      <c r="HC5" s="7"/>
      <c r="HD5" s="7"/>
      <c r="HE5" s="7"/>
      <c r="HF5" s="7"/>
      <c r="HG5" s="7"/>
    </row>
    <row r="6" spans="1:215" customFormat="1" ht="12.75" customHeight="1">
      <c r="A6" s="27" t="s">
        <v>1683</v>
      </c>
      <c r="B6" s="18">
        <v>8435134853567</v>
      </c>
      <c r="C6" s="18" t="s">
        <v>1703</v>
      </c>
      <c r="D6" s="10"/>
      <c r="E6" s="10"/>
      <c r="F6" s="10"/>
      <c r="G6" s="9">
        <v>1</v>
      </c>
      <c r="H6" s="8" t="s">
        <v>1810</v>
      </c>
      <c r="I6" s="21"/>
      <c r="J6" s="21"/>
      <c r="K6" s="21"/>
      <c r="L6" s="37">
        <v>6682</v>
      </c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  <c r="FL6" s="7"/>
      <c r="FM6" s="7"/>
      <c r="FN6" s="7"/>
      <c r="FO6" s="7"/>
      <c r="FP6" s="7"/>
      <c r="FQ6" s="7"/>
      <c r="FR6" s="7"/>
      <c r="FS6" s="7"/>
      <c r="FT6" s="7"/>
      <c r="FU6" s="7"/>
      <c r="FV6" s="7"/>
      <c r="FW6" s="7"/>
      <c r="FX6" s="7"/>
      <c r="FY6" s="7"/>
      <c r="FZ6" s="7"/>
      <c r="GA6" s="7"/>
      <c r="GB6" s="7"/>
      <c r="GC6" s="7"/>
      <c r="GD6" s="7"/>
      <c r="GE6" s="7"/>
      <c r="GF6" s="7"/>
      <c r="GG6" s="7"/>
      <c r="GH6" s="7"/>
      <c r="GI6" s="7"/>
      <c r="GJ6" s="7"/>
      <c r="GK6" s="7"/>
      <c r="GL6" s="7"/>
      <c r="GM6" s="7"/>
      <c r="GN6" s="7"/>
      <c r="GO6" s="7"/>
      <c r="GP6" s="7"/>
      <c r="GQ6" s="7"/>
      <c r="GR6" s="7"/>
      <c r="GS6" s="7"/>
      <c r="GT6" s="7"/>
      <c r="GU6" s="7"/>
      <c r="GV6" s="7"/>
      <c r="GW6" s="7"/>
      <c r="GX6" s="7"/>
      <c r="GY6" s="7"/>
      <c r="GZ6" s="7"/>
      <c r="HA6" s="7"/>
      <c r="HB6" s="7"/>
      <c r="HC6" s="7"/>
      <c r="HD6" s="7"/>
      <c r="HE6" s="7"/>
      <c r="HF6" s="7"/>
      <c r="HG6" s="7"/>
    </row>
    <row r="7" spans="1:215" customFormat="1" ht="12.75" customHeight="1">
      <c r="A7" s="27" t="s">
        <v>1684</v>
      </c>
      <c r="B7" s="18">
        <v>8435134853574</v>
      </c>
      <c r="C7" s="18" t="s">
        <v>1704</v>
      </c>
      <c r="D7" s="10"/>
      <c r="E7" s="10"/>
      <c r="F7" s="10"/>
      <c r="G7" s="9">
        <v>1</v>
      </c>
      <c r="H7" s="8" t="s">
        <v>1810</v>
      </c>
      <c r="I7" s="21"/>
      <c r="J7" s="21"/>
      <c r="K7" s="21"/>
      <c r="L7" s="37">
        <v>8043</v>
      </c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A7" s="7"/>
      <c r="DB7" s="7"/>
      <c r="DC7" s="7"/>
      <c r="DD7" s="7"/>
      <c r="DE7" s="7"/>
      <c r="DF7" s="7"/>
      <c r="DG7" s="7"/>
      <c r="DH7" s="7"/>
      <c r="DI7" s="7"/>
      <c r="DJ7" s="7"/>
      <c r="DK7" s="7"/>
      <c r="DL7" s="7"/>
      <c r="DM7" s="7"/>
      <c r="DN7" s="7"/>
      <c r="DO7" s="7"/>
      <c r="DP7" s="7"/>
      <c r="DQ7" s="7"/>
      <c r="DR7" s="7"/>
      <c r="DS7" s="7"/>
      <c r="DT7" s="7"/>
      <c r="DU7" s="7"/>
      <c r="DV7" s="7"/>
      <c r="DW7" s="7"/>
      <c r="DX7" s="7"/>
      <c r="DY7" s="7"/>
      <c r="DZ7" s="7"/>
      <c r="EA7" s="7"/>
      <c r="EB7" s="7"/>
      <c r="EC7" s="7"/>
      <c r="ED7" s="7"/>
      <c r="EE7" s="7"/>
      <c r="EF7" s="7"/>
      <c r="EG7" s="7"/>
      <c r="EH7" s="7"/>
      <c r="EI7" s="7"/>
      <c r="EJ7" s="7"/>
      <c r="EK7" s="7"/>
      <c r="EL7" s="7"/>
      <c r="EM7" s="7"/>
      <c r="EN7" s="7"/>
      <c r="EO7" s="7"/>
      <c r="EP7" s="7"/>
      <c r="EQ7" s="7"/>
      <c r="ER7" s="7"/>
      <c r="ES7" s="7"/>
      <c r="ET7" s="7"/>
      <c r="EU7" s="7"/>
      <c r="EV7" s="7"/>
      <c r="EW7" s="7"/>
      <c r="EX7" s="7"/>
      <c r="EY7" s="7"/>
      <c r="EZ7" s="7"/>
      <c r="FA7" s="7"/>
      <c r="FB7" s="7"/>
      <c r="FC7" s="7"/>
      <c r="FD7" s="7"/>
      <c r="FE7" s="7"/>
      <c r="FF7" s="7"/>
      <c r="FG7" s="7"/>
      <c r="FH7" s="7"/>
      <c r="FI7" s="7"/>
      <c r="FJ7" s="7"/>
      <c r="FK7" s="7"/>
      <c r="FL7" s="7"/>
      <c r="FM7" s="7"/>
      <c r="FN7" s="7"/>
      <c r="FO7" s="7"/>
      <c r="FP7" s="7"/>
      <c r="FQ7" s="7"/>
      <c r="FR7" s="7"/>
      <c r="FS7" s="7"/>
      <c r="FT7" s="7"/>
      <c r="FU7" s="7"/>
      <c r="FV7" s="7"/>
      <c r="FW7" s="7"/>
      <c r="FX7" s="7"/>
      <c r="FY7" s="7"/>
      <c r="FZ7" s="7"/>
      <c r="GA7" s="7"/>
      <c r="GB7" s="7"/>
      <c r="GC7" s="7"/>
      <c r="GD7" s="7"/>
      <c r="GE7" s="7"/>
      <c r="GF7" s="7"/>
      <c r="GG7" s="7"/>
      <c r="GH7" s="7"/>
      <c r="GI7" s="7"/>
      <c r="GJ7" s="7"/>
      <c r="GK7" s="7"/>
      <c r="GL7" s="7"/>
      <c r="GM7" s="7"/>
      <c r="GN7" s="7"/>
      <c r="GO7" s="7"/>
      <c r="GP7" s="7"/>
      <c r="GQ7" s="7"/>
      <c r="GR7" s="7"/>
      <c r="GS7" s="7"/>
      <c r="GT7" s="7"/>
      <c r="GU7" s="7"/>
      <c r="GV7" s="7"/>
      <c r="GW7" s="7"/>
      <c r="GX7" s="7"/>
      <c r="GY7" s="7"/>
      <c r="GZ7" s="7"/>
      <c r="HA7" s="7"/>
      <c r="HB7" s="7"/>
      <c r="HC7" s="7"/>
      <c r="HD7" s="7"/>
      <c r="HE7" s="7"/>
      <c r="HF7" s="7"/>
      <c r="HG7" s="7"/>
    </row>
    <row r="8" spans="1:215" customFormat="1" ht="12.75" customHeight="1">
      <c r="A8" s="27" t="s">
        <v>1685</v>
      </c>
      <c r="B8" s="18">
        <v>8435134853581</v>
      </c>
      <c r="C8" s="18" t="s">
        <v>1699</v>
      </c>
      <c r="D8" s="10"/>
      <c r="E8" s="10"/>
      <c r="F8" s="10"/>
      <c r="G8" s="9">
        <v>1</v>
      </c>
      <c r="H8" s="8" t="s">
        <v>1810</v>
      </c>
      <c r="I8" s="21"/>
      <c r="J8" s="21"/>
      <c r="K8" s="21"/>
      <c r="L8" s="37">
        <v>8043</v>
      </c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7"/>
      <c r="CV8" s="7"/>
      <c r="CW8" s="7"/>
      <c r="CX8" s="7"/>
      <c r="CY8" s="7"/>
      <c r="CZ8" s="7"/>
      <c r="DA8" s="7"/>
      <c r="DB8" s="7"/>
      <c r="DC8" s="7"/>
      <c r="DD8" s="7"/>
      <c r="DE8" s="7"/>
      <c r="DF8" s="7"/>
      <c r="DG8" s="7"/>
      <c r="DH8" s="7"/>
      <c r="DI8" s="7"/>
      <c r="DJ8" s="7"/>
      <c r="DK8" s="7"/>
      <c r="DL8" s="7"/>
      <c r="DM8" s="7"/>
      <c r="DN8" s="7"/>
      <c r="DO8" s="7"/>
      <c r="DP8" s="7"/>
      <c r="DQ8" s="7"/>
      <c r="DR8" s="7"/>
      <c r="DS8" s="7"/>
      <c r="DT8" s="7"/>
      <c r="DU8" s="7"/>
      <c r="DV8" s="7"/>
      <c r="DW8" s="7"/>
      <c r="DX8" s="7"/>
      <c r="DY8" s="7"/>
      <c r="DZ8" s="7"/>
      <c r="EA8" s="7"/>
      <c r="EB8" s="7"/>
      <c r="EC8" s="7"/>
      <c r="ED8" s="7"/>
      <c r="EE8" s="7"/>
      <c r="EF8" s="7"/>
      <c r="EG8" s="7"/>
      <c r="EH8" s="7"/>
      <c r="EI8" s="7"/>
      <c r="EJ8" s="7"/>
      <c r="EK8" s="7"/>
      <c r="EL8" s="7"/>
      <c r="EM8" s="7"/>
      <c r="EN8" s="7"/>
      <c r="EO8" s="7"/>
      <c r="EP8" s="7"/>
      <c r="EQ8" s="7"/>
      <c r="ER8" s="7"/>
      <c r="ES8" s="7"/>
      <c r="ET8" s="7"/>
      <c r="EU8" s="7"/>
      <c r="EV8" s="7"/>
      <c r="EW8" s="7"/>
      <c r="EX8" s="7"/>
      <c r="EY8" s="7"/>
      <c r="EZ8" s="7"/>
      <c r="FA8" s="7"/>
      <c r="FB8" s="7"/>
      <c r="FC8" s="7"/>
      <c r="FD8" s="7"/>
      <c r="FE8" s="7"/>
      <c r="FF8" s="7"/>
      <c r="FG8" s="7"/>
      <c r="FH8" s="7"/>
      <c r="FI8" s="7"/>
      <c r="FJ8" s="7"/>
      <c r="FK8" s="7"/>
      <c r="FL8" s="7"/>
      <c r="FM8" s="7"/>
      <c r="FN8" s="7"/>
      <c r="FO8" s="7"/>
      <c r="FP8" s="7"/>
      <c r="FQ8" s="7"/>
      <c r="FR8" s="7"/>
      <c r="FS8" s="7"/>
      <c r="FT8" s="7"/>
      <c r="FU8" s="7"/>
      <c r="FV8" s="7"/>
      <c r="FW8" s="7"/>
      <c r="FX8" s="7"/>
      <c r="FY8" s="7"/>
      <c r="FZ8" s="7"/>
      <c r="GA8" s="7"/>
      <c r="GB8" s="7"/>
      <c r="GC8" s="7"/>
      <c r="GD8" s="7"/>
      <c r="GE8" s="7"/>
      <c r="GF8" s="7"/>
      <c r="GG8" s="7"/>
      <c r="GH8" s="7"/>
      <c r="GI8" s="7"/>
      <c r="GJ8" s="7"/>
      <c r="GK8" s="7"/>
      <c r="GL8" s="7"/>
      <c r="GM8" s="7"/>
      <c r="GN8" s="7"/>
      <c r="GO8" s="7"/>
      <c r="GP8" s="7"/>
      <c r="GQ8" s="7"/>
      <c r="GR8" s="7"/>
      <c r="GS8" s="7"/>
      <c r="GT8" s="7"/>
      <c r="GU8" s="7"/>
      <c r="GV8" s="7"/>
      <c r="GW8" s="7"/>
      <c r="GX8" s="7"/>
      <c r="GY8" s="7"/>
      <c r="GZ8" s="7"/>
      <c r="HA8" s="7"/>
      <c r="HB8" s="7"/>
      <c r="HC8" s="7"/>
      <c r="HD8" s="7"/>
      <c r="HE8" s="7"/>
      <c r="HF8" s="7"/>
      <c r="HG8" s="7"/>
    </row>
    <row r="9" spans="1:215" customFormat="1" ht="12.75" customHeight="1">
      <c r="A9" s="27" t="s">
        <v>1686</v>
      </c>
      <c r="B9" s="18">
        <v>8435134853598</v>
      </c>
      <c r="C9" s="18" t="s">
        <v>1694</v>
      </c>
      <c r="D9" s="10"/>
      <c r="E9" s="10"/>
      <c r="F9" s="10"/>
      <c r="G9" s="9">
        <v>1</v>
      </c>
      <c r="H9" s="8" t="s">
        <v>1810</v>
      </c>
      <c r="I9" s="21"/>
      <c r="J9" s="21"/>
      <c r="K9" s="21"/>
      <c r="L9" s="37">
        <v>5271</v>
      </c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7"/>
      <c r="CS9" s="7"/>
      <c r="CT9" s="7"/>
      <c r="CU9" s="7"/>
      <c r="CV9" s="7"/>
      <c r="CW9" s="7"/>
      <c r="CX9" s="7"/>
      <c r="CY9" s="7"/>
      <c r="CZ9" s="7"/>
      <c r="DA9" s="7"/>
      <c r="DB9" s="7"/>
      <c r="DC9" s="7"/>
      <c r="DD9" s="7"/>
      <c r="DE9" s="7"/>
      <c r="DF9" s="7"/>
      <c r="DG9" s="7"/>
      <c r="DH9" s="7"/>
      <c r="DI9" s="7"/>
      <c r="DJ9" s="7"/>
      <c r="DK9" s="7"/>
      <c r="DL9" s="7"/>
      <c r="DM9" s="7"/>
      <c r="DN9" s="7"/>
      <c r="DO9" s="7"/>
      <c r="DP9" s="7"/>
      <c r="DQ9" s="7"/>
      <c r="DR9" s="7"/>
      <c r="DS9" s="7"/>
      <c r="DT9" s="7"/>
      <c r="DU9" s="7"/>
      <c r="DV9" s="7"/>
      <c r="DW9" s="7"/>
      <c r="DX9" s="7"/>
      <c r="DY9" s="7"/>
      <c r="DZ9" s="7"/>
      <c r="EA9" s="7"/>
      <c r="EB9" s="7"/>
      <c r="EC9" s="7"/>
      <c r="ED9" s="7"/>
      <c r="EE9" s="7"/>
      <c r="EF9" s="7"/>
      <c r="EG9" s="7"/>
      <c r="EH9" s="7"/>
      <c r="EI9" s="7"/>
      <c r="EJ9" s="7"/>
      <c r="EK9" s="7"/>
      <c r="EL9" s="7"/>
      <c r="EM9" s="7"/>
      <c r="EN9" s="7"/>
      <c r="EO9" s="7"/>
      <c r="EP9" s="7"/>
      <c r="EQ9" s="7"/>
      <c r="ER9" s="7"/>
      <c r="ES9" s="7"/>
      <c r="ET9" s="7"/>
      <c r="EU9" s="7"/>
      <c r="EV9" s="7"/>
      <c r="EW9" s="7"/>
      <c r="EX9" s="7"/>
      <c r="EY9" s="7"/>
      <c r="EZ9" s="7"/>
      <c r="FA9" s="7"/>
      <c r="FB9" s="7"/>
      <c r="FC9" s="7"/>
      <c r="FD9" s="7"/>
      <c r="FE9" s="7"/>
      <c r="FF9" s="7"/>
      <c r="FG9" s="7"/>
      <c r="FH9" s="7"/>
      <c r="FI9" s="7"/>
      <c r="FJ9" s="7"/>
      <c r="FK9" s="7"/>
      <c r="FL9" s="7"/>
      <c r="FM9" s="7"/>
      <c r="FN9" s="7"/>
      <c r="FO9" s="7"/>
      <c r="FP9" s="7"/>
      <c r="FQ9" s="7"/>
      <c r="FR9" s="7"/>
      <c r="FS9" s="7"/>
      <c r="FT9" s="7"/>
      <c r="FU9" s="7"/>
      <c r="FV9" s="7"/>
      <c r="FW9" s="7"/>
      <c r="FX9" s="7"/>
      <c r="FY9" s="7"/>
      <c r="FZ9" s="7"/>
      <c r="GA9" s="7"/>
      <c r="GB9" s="7"/>
      <c r="GC9" s="7"/>
      <c r="GD9" s="7"/>
      <c r="GE9" s="7"/>
      <c r="GF9" s="7"/>
      <c r="GG9" s="7"/>
      <c r="GH9" s="7"/>
      <c r="GI9" s="7"/>
      <c r="GJ9" s="7"/>
      <c r="GK9" s="7"/>
      <c r="GL9" s="7"/>
      <c r="GM9" s="7"/>
      <c r="GN9" s="7"/>
      <c r="GO9" s="7"/>
      <c r="GP9" s="7"/>
      <c r="GQ9" s="7"/>
      <c r="GR9" s="7"/>
      <c r="GS9" s="7"/>
      <c r="GT9" s="7"/>
      <c r="GU9" s="7"/>
      <c r="GV9" s="7"/>
      <c r="GW9" s="7"/>
      <c r="GX9" s="7"/>
      <c r="GY9" s="7"/>
      <c r="GZ9" s="7"/>
      <c r="HA9" s="7"/>
      <c r="HB9" s="7"/>
      <c r="HC9" s="7"/>
      <c r="HD9" s="7"/>
      <c r="HE9" s="7"/>
      <c r="HF9" s="7"/>
      <c r="HG9" s="7"/>
    </row>
    <row r="10" spans="1:215" customFormat="1" ht="12.75" customHeight="1">
      <c r="A10" s="27" t="s">
        <v>1687</v>
      </c>
      <c r="B10" s="18">
        <v>8435134853604</v>
      </c>
      <c r="C10" s="18" t="s">
        <v>1695</v>
      </c>
      <c r="D10" s="10"/>
      <c r="E10" s="10"/>
      <c r="F10" s="10"/>
      <c r="G10" s="9">
        <v>1</v>
      </c>
      <c r="H10" s="8" t="s">
        <v>1810</v>
      </c>
      <c r="I10" s="21"/>
      <c r="J10" s="21"/>
      <c r="K10" s="21"/>
      <c r="L10" s="37">
        <v>5489</v>
      </c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7"/>
      <c r="CF10" s="7"/>
      <c r="CG10" s="7"/>
      <c r="CH10" s="7"/>
      <c r="CI10" s="7"/>
      <c r="CJ10" s="7"/>
      <c r="CK10" s="7"/>
      <c r="CL10" s="7"/>
      <c r="CM10" s="7"/>
      <c r="CN10" s="7"/>
      <c r="CO10" s="7"/>
      <c r="CP10" s="7"/>
      <c r="CQ10" s="7"/>
      <c r="CR10" s="7"/>
      <c r="CS10" s="7"/>
      <c r="CT10" s="7"/>
      <c r="CU10" s="7"/>
      <c r="CV10" s="7"/>
      <c r="CW10" s="7"/>
      <c r="CX10" s="7"/>
      <c r="CY10" s="7"/>
      <c r="CZ10" s="7"/>
      <c r="DA10" s="7"/>
      <c r="DB10" s="7"/>
      <c r="DC10" s="7"/>
      <c r="DD10" s="7"/>
      <c r="DE10" s="7"/>
      <c r="DF10" s="7"/>
      <c r="DG10" s="7"/>
      <c r="DH10" s="7"/>
      <c r="DI10" s="7"/>
      <c r="DJ10" s="7"/>
      <c r="DK10" s="7"/>
      <c r="DL10" s="7"/>
      <c r="DM10" s="7"/>
      <c r="DN10" s="7"/>
      <c r="DO10" s="7"/>
      <c r="DP10" s="7"/>
      <c r="DQ10" s="7"/>
      <c r="DR10" s="7"/>
      <c r="DS10" s="7"/>
      <c r="DT10" s="7"/>
      <c r="DU10" s="7"/>
      <c r="DV10" s="7"/>
      <c r="DW10" s="7"/>
      <c r="DX10" s="7"/>
      <c r="DY10" s="7"/>
      <c r="DZ10" s="7"/>
      <c r="EA10" s="7"/>
      <c r="EB10" s="7"/>
      <c r="EC10" s="7"/>
      <c r="ED10" s="7"/>
      <c r="EE10" s="7"/>
      <c r="EF10" s="7"/>
      <c r="EG10" s="7"/>
      <c r="EH10" s="7"/>
      <c r="EI10" s="7"/>
      <c r="EJ10" s="7"/>
      <c r="EK10" s="7"/>
      <c r="EL10" s="7"/>
      <c r="EM10" s="7"/>
      <c r="EN10" s="7"/>
      <c r="EO10" s="7"/>
      <c r="EP10" s="7"/>
      <c r="EQ10" s="7"/>
      <c r="ER10" s="7"/>
      <c r="ES10" s="7"/>
      <c r="ET10" s="7"/>
      <c r="EU10" s="7"/>
      <c r="EV10" s="7"/>
      <c r="EW10" s="7"/>
      <c r="EX10" s="7"/>
      <c r="EY10" s="7"/>
      <c r="EZ10" s="7"/>
      <c r="FA10" s="7"/>
      <c r="FB10" s="7"/>
      <c r="FC10" s="7"/>
      <c r="FD10" s="7"/>
      <c r="FE10" s="7"/>
      <c r="FF10" s="7"/>
      <c r="FG10" s="7"/>
      <c r="FH10" s="7"/>
      <c r="FI10" s="7"/>
      <c r="FJ10" s="7"/>
      <c r="FK10" s="7"/>
      <c r="FL10" s="7"/>
      <c r="FM10" s="7"/>
      <c r="FN10" s="7"/>
      <c r="FO10" s="7"/>
      <c r="FP10" s="7"/>
      <c r="FQ10" s="7"/>
      <c r="FR10" s="7"/>
      <c r="FS10" s="7"/>
      <c r="FT10" s="7"/>
      <c r="FU10" s="7"/>
      <c r="FV10" s="7"/>
      <c r="FW10" s="7"/>
      <c r="FX10" s="7"/>
      <c r="FY10" s="7"/>
      <c r="FZ10" s="7"/>
      <c r="GA10" s="7"/>
      <c r="GB10" s="7"/>
      <c r="GC10" s="7"/>
      <c r="GD10" s="7"/>
      <c r="GE10" s="7"/>
      <c r="GF10" s="7"/>
      <c r="GG10" s="7"/>
      <c r="GH10" s="7"/>
      <c r="GI10" s="7"/>
      <c r="GJ10" s="7"/>
      <c r="GK10" s="7"/>
      <c r="GL10" s="7"/>
      <c r="GM10" s="7"/>
      <c r="GN10" s="7"/>
      <c r="GO10" s="7"/>
      <c r="GP10" s="7"/>
      <c r="GQ10" s="7"/>
      <c r="GR10" s="7"/>
      <c r="GS10" s="7"/>
      <c r="GT10" s="7"/>
      <c r="GU10" s="7"/>
      <c r="GV10" s="7"/>
      <c r="GW10" s="7"/>
      <c r="GX10" s="7"/>
      <c r="GY10" s="7"/>
      <c r="GZ10" s="7"/>
      <c r="HA10" s="7"/>
      <c r="HB10" s="7"/>
      <c r="HC10" s="7"/>
      <c r="HD10" s="7"/>
      <c r="HE10" s="7"/>
      <c r="HF10" s="7"/>
      <c r="HG10" s="7"/>
    </row>
    <row r="11" spans="1:215" customFormat="1" ht="12.75" customHeight="1">
      <c r="A11" s="27" t="s">
        <v>1688</v>
      </c>
      <c r="B11" s="18">
        <v>8435134853611</v>
      </c>
      <c r="C11" s="18" t="s">
        <v>1696</v>
      </c>
      <c r="D11" s="10"/>
      <c r="E11" s="10"/>
      <c r="F11" s="10"/>
      <c r="G11" s="9">
        <v>1</v>
      </c>
      <c r="H11" s="8" t="s">
        <v>1810</v>
      </c>
      <c r="I11" s="21"/>
      <c r="J11" s="21"/>
      <c r="K11" s="21"/>
      <c r="L11" s="37">
        <v>6731</v>
      </c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  <c r="CS11" s="7"/>
      <c r="CT11" s="7"/>
      <c r="CU11" s="7"/>
      <c r="CV11" s="7"/>
      <c r="CW11" s="7"/>
      <c r="CX11" s="7"/>
      <c r="CY11" s="7"/>
      <c r="CZ11" s="7"/>
      <c r="DA11" s="7"/>
      <c r="DB11" s="7"/>
      <c r="DC11" s="7"/>
      <c r="DD11" s="7"/>
      <c r="DE11" s="7"/>
      <c r="DF11" s="7"/>
      <c r="DG11" s="7"/>
      <c r="DH11" s="7"/>
      <c r="DI11" s="7"/>
      <c r="DJ11" s="7"/>
      <c r="DK11" s="7"/>
      <c r="DL11" s="7"/>
      <c r="DM11" s="7"/>
      <c r="DN11" s="7"/>
      <c r="DO11" s="7"/>
      <c r="DP11" s="7"/>
      <c r="DQ11" s="7"/>
      <c r="DR11" s="7"/>
      <c r="DS11" s="7"/>
      <c r="DT11" s="7"/>
      <c r="DU11" s="7"/>
      <c r="DV11" s="7"/>
      <c r="DW11" s="7"/>
      <c r="DX11" s="7"/>
      <c r="DY11" s="7"/>
      <c r="DZ11" s="7"/>
      <c r="EA11" s="7"/>
      <c r="EB11" s="7"/>
      <c r="EC11" s="7"/>
      <c r="ED11" s="7"/>
      <c r="EE11" s="7"/>
      <c r="EF11" s="7"/>
      <c r="EG11" s="7"/>
      <c r="EH11" s="7"/>
      <c r="EI11" s="7"/>
      <c r="EJ11" s="7"/>
      <c r="EK11" s="7"/>
      <c r="EL11" s="7"/>
      <c r="EM11" s="7"/>
      <c r="EN11" s="7"/>
      <c r="EO11" s="7"/>
      <c r="EP11" s="7"/>
      <c r="EQ11" s="7"/>
      <c r="ER11" s="7"/>
      <c r="ES11" s="7"/>
      <c r="ET11" s="7"/>
      <c r="EU11" s="7"/>
      <c r="EV11" s="7"/>
      <c r="EW11" s="7"/>
      <c r="EX11" s="7"/>
      <c r="EY11" s="7"/>
      <c r="EZ11" s="7"/>
      <c r="FA11" s="7"/>
      <c r="FB11" s="7"/>
      <c r="FC11" s="7"/>
      <c r="FD11" s="7"/>
      <c r="FE11" s="7"/>
      <c r="FF11" s="7"/>
      <c r="FG11" s="7"/>
      <c r="FH11" s="7"/>
      <c r="FI11" s="7"/>
      <c r="FJ11" s="7"/>
      <c r="FK11" s="7"/>
      <c r="FL11" s="7"/>
      <c r="FM11" s="7"/>
      <c r="FN11" s="7"/>
      <c r="FO11" s="7"/>
      <c r="FP11" s="7"/>
      <c r="FQ11" s="7"/>
      <c r="FR11" s="7"/>
      <c r="FS11" s="7"/>
      <c r="FT11" s="7"/>
      <c r="FU11" s="7"/>
      <c r="FV11" s="7"/>
      <c r="FW11" s="7"/>
      <c r="FX11" s="7"/>
      <c r="FY11" s="7"/>
      <c r="FZ11" s="7"/>
      <c r="GA11" s="7"/>
      <c r="GB11" s="7"/>
      <c r="GC11" s="7"/>
      <c r="GD11" s="7"/>
      <c r="GE11" s="7"/>
      <c r="GF11" s="7"/>
      <c r="GG11" s="7"/>
      <c r="GH11" s="7"/>
      <c r="GI11" s="7"/>
      <c r="GJ11" s="7"/>
      <c r="GK11" s="7"/>
      <c r="GL11" s="7"/>
      <c r="GM11" s="7"/>
      <c r="GN11" s="7"/>
      <c r="GO11" s="7"/>
      <c r="GP11" s="7"/>
      <c r="GQ11" s="7"/>
      <c r="GR11" s="7"/>
      <c r="GS11" s="7"/>
      <c r="GT11" s="7"/>
      <c r="GU11" s="7"/>
      <c r="GV11" s="7"/>
      <c r="GW11" s="7"/>
      <c r="GX11" s="7"/>
      <c r="GY11" s="7"/>
      <c r="GZ11" s="7"/>
      <c r="HA11" s="7"/>
      <c r="HB11" s="7"/>
      <c r="HC11" s="7"/>
      <c r="HD11" s="7"/>
      <c r="HE11" s="7"/>
      <c r="HF11" s="7"/>
      <c r="HG11" s="7"/>
    </row>
    <row r="12" spans="1:215" customFormat="1" ht="13.5" customHeight="1">
      <c r="A12" s="27" t="s">
        <v>1689</v>
      </c>
      <c r="B12" s="18">
        <v>8435134853628</v>
      </c>
      <c r="C12" s="18" t="s">
        <v>1697</v>
      </c>
      <c r="D12" s="10"/>
      <c r="E12" s="10"/>
      <c r="F12" s="10"/>
      <c r="G12" s="9">
        <v>1</v>
      </c>
      <c r="H12" s="8" t="s">
        <v>1810</v>
      </c>
      <c r="I12" s="21"/>
      <c r="J12" s="21"/>
      <c r="K12" s="21"/>
      <c r="L12" s="37">
        <v>8092</v>
      </c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  <c r="CS12" s="7"/>
      <c r="CT12" s="7"/>
      <c r="CU12" s="7"/>
      <c r="CV12" s="7"/>
      <c r="CW12" s="7"/>
      <c r="CX12" s="7"/>
      <c r="CY12" s="7"/>
      <c r="CZ12" s="7"/>
      <c r="DA12" s="7"/>
      <c r="DB12" s="7"/>
      <c r="DC12" s="7"/>
      <c r="DD12" s="7"/>
      <c r="DE12" s="7"/>
      <c r="DF12" s="7"/>
      <c r="DG12" s="7"/>
      <c r="DH12" s="7"/>
      <c r="DI12" s="7"/>
      <c r="DJ12" s="7"/>
      <c r="DK12" s="7"/>
      <c r="DL12" s="7"/>
      <c r="DM12" s="7"/>
      <c r="DN12" s="7"/>
      <c r="DO12" s="7"/>
      <c r="DP12" s="7"/>
      <c r="DQ12" s="7"/>
      <c r="DR12" s="7"/>
      <c r="DS12" s="7"/>
      <c r="DT12" s="7"/>
      <c r="DU12" s="7"/>
      <c r="DV12" s="7"/>
      <c r="DW12" s="7"/>
      <c r="DX12" s="7"/>
      <c r="DY12" s="7"/>
      <c r="DZ12" s="7"/>
      <c r="EA12" s="7"/>
      <c r="EB12" s="7"/>
      <c r="EC12" s="7"/>
      <c r="ED12" s="7"/>
      <c r="EE12" s="7"/>
      <c r="EF12" s="7"/>
      <c r="EG12" s="7"/>
      <c r="EH12" s="7"/>
      <c r="EI12" s="7"/>
      <c r="EJ12" s="7"/>
      <c r="EK12" s="7"/>
      <c r="EL12" s="7"/>
      <c r="EM12" s="7"/>
      <c r="EN12" s="7"/>
      <c r="EO12" s="7"/>
      <c r="EP12" s="7"/>
      <c r="EQ12" s="7"/>
      <c r="ER12" s="7"/>
      <c r="ES12" s="7"/>
      <c r="ET12" s="7"/>
      <c r="EU12" s="7"/>
      <c r="EV12" s="7"/>
      <c r="EW12" s="7"/>
      <c r="EX12" s="7"/>
      <c r="EY12" s="7"/>
      <c r="EZ12" s="7"/>
      <c r="FA12" s="7"/>
      <c r="FB12" s="7"/>
      <c r="FC12" s="7"/>
      <c r="FD12" s="7"/>
      <c r="FE12" s="7"/>
      <c r="FF12" s="7"/>
      <c r="FG12" s="7"/>
      <c r="FH12" s="7"/>
      <c r="FI12" s="7"/>
      <c r="FJ12" s="7"/>
      <c r="FK12" s="7"/>
      <c r="FL12" s="7"/>
      <c r="FM12" s="7"/>
      <c r="FN12" s="7"/>
      <c r="FO12" s="7"/>
      <c r="FP12" s="7"/>
      <c r="FQ12" s="7"/>
      <c r="FR12" s="7"/>
      <c r="FS12" s="7"/>
      <c r="FT12" s="7"/>
      <c r="FU12" s="7"/>
      <c r="FV12" s="7"/>
      <c r="FW12" s="7"/>
      <c r="FX12" s="7"/>
      <c r="FY12" s="7"/>
      <c r="FZ12" s="7"/>
      <c r="GA12" s="7"/>
      <c r="GB12" s="7"/>
      <c r="GC12" s="7"/>
      <c r="GD12" s="7"/>
      <c r="GE12" s="7"/>
      <c r="GF12" s="7"/>
      <c r="GG12" s="7"/>
      <c r="GH12" s="7"/>
      <c r="GI12" s="7"/>
      <c r="GJ12" s="7"/>
      <c r="GK12" s="7"/>
      <c r="GL12" s="7"/>
      <c r="GM12" s="7"/>
      <c r="GN12" s="7"/>
      <c r="GO12" s="7"/>
      <c r="GP12" s="7"/>
      <c r="GQ12" s="7"/>
      <c r="GR12" s="7"/>
      <c r="GS12" s="7"/>
      <c r="GT12" s="7"/>
      <c r="GU12" s="7"/>
      <c r="GV12" s="7"/>
      <c r="GW12" s="7"/>
      <c r="GX12" s="7"/>
      <c r="GY12" s="7"/>
      <c r="GZ12" s="7"/>
      <c r="HA12" s="7"/>
      <c r="HB12" s="7"/>
      <c r="HC12" s="7"/>
      <c r="HD12" s="7"/>
      <c r="HE12" s="7"/>
      <c r="HF12" s="7"/>
      <c r="HG12" s="7"/>
    </row>
    <row r="13" spans="1:215" customFormat="1" ht="12.75" customHeight="1">
      <c r="A13" s="27" t="s">
        <v>1690</v>
      </c>
      <c r="B13" s="18">
        <v>8435134854120</v>
      </c>
      <c r="C13" s="18" t="s">
        <v>1698</v>
      </c>
      <c r="D13" s="10"/>
      <c r="E13" s="10"/>
      <c r="F13" s="10"/>
      <c r="G13" s="9">
        <v>1</v>
      </c>
      <c r="H13" s="8" t="s">
        <v>1810</v>
      </c>
      <c r="I13" s="21"/>
      <c r="J13" s="21"/>
      <c r="K13" s="21"/>
      <c r="L13" s="37">
        <v>8515</v>
      </c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  <c r="CS13" s="7"/>
      <c r="CT13" s="7"/>
      <c r="CU13" s="7"/>
      <c r="CV13" s="7"/>
      <c r="CW13" s="7"/>
      <c r="CX13" s="7"/>
      <c r="CY13" s="7"/>
      <c r="CZ13" s="7"/>
      <c r="DA13" s="7"/>
      <c r="DB13" s="7"/>
      <c r="DC13" s="7"/>
      <c r="DD13" s="7"/>
      <c r="DE13" s="7"/>
      <c r="DF13" s="7"/>
      <c r="DG13" s="7"/>
      <c r="DH13" s="7"/>
      <c r="DI13" s="7"/>
      <c r="DJ13" s="7"/>
      <c r="DK13" s="7"/>
      <c r="DL13" s="7"/>
      <c r="DM13" s="7"/>
      <c r="DN13" s="7"/>
      <c r="DO13" s="7"/>
      <c r="DP13" s="7"/>
      <c r="DQ13" s="7"/>
      <c r="DR13" s="7"/>
      <c r="DS13" s="7"/>
      <c r="DT13" s="7"/>
      <c r="DU13" s="7"/>
      <c r="DV13" s="7"/>
      <c r="DW13" s="7"/>
      <c r="DX13" s="7"/>
      <c r="DY13" s="7"/>
      <c r="DZ13" s="7"/>
      <c r="EA13" s="7"/>
      <c r="EB13" s="7"/>
      <c r="EC13" s="7"/>
      <c r="ED13" s="7"/>
      <c r="EE13" s="7"/>
      <c r="EF13" s="7"/>
      <c r="EG13" s="7"/>
      <c r="EH13" s="7"/>
      <c r="EI13" s="7"/>
      <c r="EJ13" s="7"/>
      <c r="EK13" s="7"/>
      <c r="EL13" s="7"/>
      <c r="EM13" s="7"/>
      <c r="EN13" s="7"/>
      <c r="EO13" s="7"/>
      <c r="EP13" s="7"/>
      <c r="EQ13" s="7"/>
      <c r="ER13" s="7"/>
      <c r="ES13" s="7"/>
      <c r="ET13" s="7"/>
      <c r="EU13" s="7"/>
      <c r="EV13" s="7"/>
      <c r="EW13" s="7"/>
      <c r="EX13" s="7"/>
      <c r="EY13" s="7"/>
      <c r="EZ13" s="7"/>
      <c r="FA13" s="7"/>
      <c r="FB13" s="7"/>
      <c r="FC13" s="7"/>
      <c r="FD13" s="7"/>
      <c r="FE13" s="7"/>
      <c r="FF13" s="7"/>
      <c r="FG13" s="7"/>
      <c r="FH13" s="7"/>
      <c r="FI13" s="7"/>
      <c r="FJ13" s="7"/>
      <c r="FK13" s="7"/>
      <c r="FL13" s="7"/>
      <c r="FM13" s="7"/>
      <c r="FN13" s="7"/>
      <c r="FO13" s="7"/>
      <c r="FP13" s="7"/>
      <c r="FQ13" s="7"/>
      <c r="FR13" s="7"/>
      <c r="FS13" s="7"/>
      <c r="FT13" s="7"/>
      <c r="FU13" s="7"/>
      <c r="FV13" s="7"/>
      <c r="FW13" s="7"/>
      <c r="FX13" s="7"/>
      <c r="FY13" s="7"/>
      <c r="FZ13" s="7"/>
      <c r="GA13" s="7"/>
      <c r="GB13" s="7"/>
      <c r="GC13" s="7"/>
      <c r="GD13" s="7"/>
      <c r="GE13" s="7"/>
      <c r="GF13" s="7"/>
      <c r="GG13" s="7"/>
      <c r="GH13" s="7"/>
      <c r="GI13" s="7"/>
      <c r="GJ13" s="7"/>
      <c r="GK13" s="7"/>
      <c r="GL13" s="7"/>
      <c r="GM13" s="7"/>
      <c r="GN13" s="7"/>
      <c r="GO13" s="7"/>
      <c r="GP13" s="7"/>
      <c r="GQ13" s="7"/>
      <c r="GR13" s="7"/>
      <c r="GS13" s="7"/>
      <c r="GT13" s="7"/>
      <c r="GU13" s="7"/>
      <c r="GV13" s="7"/>
      <c r="GW13" s="7"/>
      <c r="GX13" s="7"/>
      <c r="GY13" s="7"/>
      <c r="GZ13" s="7"/>
      <c r="HA13" s="7"/>
      <c r="HB13" s="7"/>
      <c r="HC13" s="7"/>
      <c r="HD13" s="7"/>
      <c r="HE13" s="7"/>
      <c r="HF13" s="7"/>
      <c r="HG13" s="7"/>
    </row>
    <row r="14" spans="1:215" customFormat="1" ht="12.75" customHeight="1">
      <c r="A14" s="27" t="s">
        <v>1692</v>
      </c>
      <c r="B14" s="18">
        <v>8435134854137</v>
      </c>
      <c r="C14" s="18" t="s">
        <v>1701</v>
      </c>
      <c r="D14" s="10"/>
      <c r="E14" s="10"/>
      <c r="F14" s="10"/>
      <c r="G14" s="9">
        <v>1</v>
      </c>
      <c r="H14" s="8" t="s">
        <v>1810</v>
      </c>
      <c r="I14" s="21"/>
      <c r="J14" s="21"/>
      <c r="K14" s="21"/>
      <c r="L14" s="37">
        <v>8840</v>
      </c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  <c r="CE14" s="7"/>
      <c r="CF14" s="7"/>
      <c r="CG14" s="7"/>
      <c r="CH14" s="7"/>
      <c r="CI14" s="7"/>
      <c r="CJ14" s="7"/>
      <c r="CK14" s="7"/>
      <c r="CL14" s="7"/>
      <c r="CM14" s="7"/>
      <c r="CN14" s="7"/>
      <c r="CO14" s="7"/>
      <c r="CP14" s="7"/>
      <c r="CQ14" s="7"/>
      <c r="CR14" s="7"/>
      <c r="CS14" s="7"/>
      <c r="CT14" s="7"/>
      <c r="CU14" s="7"/>
      <c r="CV14" s="7"/>
      <c r="CW14" s="7"/>
      <c r="CX14" s="7"/>
      <c r="CY14" s="7"/>
      <c r="CZ14" s="7"/>
      <c r="DA14" s="7"/>
      <c r="DB14" s="7"/>
      <c r="DC14" s="7"/>
      <c r="DD14" s="7"/>
      <c r="DE14" s="7"/>
      <c r="DF14" s="7"/>
      <c r="DG14" s="7"/>
      <c r="DH14" s="7"/>
      <c r="DI14" s="7"/>
      <c r="DJ14" s="7"/>
      <c r="DK14" s="7"/>
      <c r="DL14" s="7"/>
      <c r="DM14" s="7"/>
      <c r="DN14" s="7"/>
      <c r="DO14" s="7"/>
      <c r="DP14" s="7"/>
      <c r="DQ14" s="7"/>
      <c r="DR14" s="7"/>
      <c r="DS14" s="7"/>
      <c r="DT14" s="7"/>
      <c r="DU14" s="7"/>
      <c r="DV14" s="7"/>
      <c r="DW14" s="7"/>
      <c r="DX14" s="7"/>
      <c r="DY14" s="7"/>
      <c r="DZ14" s="7"/>
      <c r="EA14" s="7"/>
      <c r="EB14" s="7"/>
      <c r="EC14" s="7"/>
      <c r="ED14" s="7"/>
      <c r="EE14" s="7"/>
      <c r="EF14" s="7"/>
      <c r="EG14" s="7"/>
      <c r="EH14" s="7"/>
      <c r="EI14" s="7"/>
      <c r="EJ14" s="7"/>
      <c r="EK14" s="7"/>
      <c r="EL14" s="7"/>
      <c r="EM14" s="7"/>
      <c r="EN14" s="7"/>
      <c r="EO14" s="7"/>
      <c r="EP14" s="7"/>
      <c r="EQ14" s="7"/>
      <c r="ER14" s="7"/>
      <c r="ES14" s="7"/>
      <c r="ET14" s="7"/>
      <c r="EU14" s="7"/>
      <c r="EV14" s="7"/>
      <c r="EW14" s="7"/>
      <c r="EX14" s="7"/>
      <c r="EY14" s="7"/>
      <c r="EZ14" s="7"/>
      <c r="FA14" s="7"/>
      <c r="FB14" s="7"/>
      <c r="FC14" s="7"/>
      <c r="FD14" s="7"/>
      <c r="FE14" s="7"/>
      <c r="FF14" s="7"/>
      <c r="FG14" s="7"/>
      <c r="FH14" s="7"/>
      <c r="FI14" s="7"/>
      <c r="FJ14" s="7"/>
      <c r="FK14" s="7"/>
      <c r="FL14" s="7"/>
      <c r="FM14" s="7"/>
      <c r="FN14" s="7"/>
      <c r="FO14" s="7"/>
      <c r="FP14" s="7"/>
      <c r="FQ14" s="7"/>
      <c r="FR14" s="7"/>
      <c r="FS14" s="7"/>
      <c r="FT14" s="7"/>
      <c r="FU14" s="7"/>
      <c r="FV14" s="7"/>
      <c r="FW14" s="7"/>
      <c r="FX14" s="7"/>
      <c r="FY14" s="7"/>
      <c r="FZ14" s="7"/>
      <c r="GA14" s="7"/>
      <c r="GB14" s="7"/>
      <c r="GC14" s="7"/>
      <c r="GD14" s="7"/>
      <c r="GE14" s="7"/>
      <c r="GF14" s="7"/>
      <c r="GG14" s="7"/>
      <c r="GH14" s="7"/>
      <c r="GI14" s="7"/>
      <c r="GJ14" s="7"/>
      <c r="GK14" s="7"/>
      <c r="GL14" s="7"/>
      <c r="GM14" s="7"/>
      <c r="GN14" s="7"/>
      <c r="GO14" s="7"/>
      <c r="GP14" s="7"/>
      <c r="GQ14" s="7"/>
      <c r="GR14" s="7"/>
      <c r="GS14" s="7"/>
      <c r="GT14" s="7"/>
      <c r="GU14" s="7"/>
      <c r="GV14" s="7"/>
      <c r="GW14" s="7"/>
      <c r="GX14" s="7"/>
      <c r="GY14" s="7"/>
      <c r="GZ14" s="7"/>
      <c r="HA14" s="7"/>
      <c r="HB14" s="7"/>
      <c r="HC14" s="7"/>
      <c r="HD14" s="7"/>
      <c r="HE14" s="7"/>
      <c r="HF14" s="7"/>
      <c r="HG14" s="7"/>
    </row>
    <row r="15" spans="1:215" customFormat="1" ht="12.75" customHeight="1">
      <c r="A15" s="27" t="s">
        <v>1691</v>
      </c>
      <c r="B15" s="18">
        <v>8435134853635</v>
      </c>
      <c r="C15" s="18" t="s">
        <v>1700</v>
      </c>
      <c r="D15" s="10"/>
      <c r="E15" s="10"/>
      <c r="F15" s="10"/>
      <c r="G15" s="9">
        <v>1</v>
      </c>
      <c r="H15" s="8" t="s">
        <v>1810</v>
      </c>
      <c r="I15" s="21"/>
      <c r="J15" s="21"/>
      <c r="K15" s="21"/>
      <c r="L15" s="37">
        <v>8417</v>
      </c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/>
      <c r="CE15" s="7"/>
      <c r="CF15" s="7"/>
      <c r="CG15" s="7"/>
      <c r="CH15" s="7"/>
      <c r="CI15" s="7"/>
      <c r="CJ15" s="7"/>
      <c r="CK15" s="7"/>
      <c r="CL15" s="7"/>
      <c r="CM15" s="7"/>
      <c r="CN15" s="7"/>
      <c r="CO15" s="7"/>
      <c r="CP15" s="7"/>
      <c r="CQ15" s="7"/>
      <c r="CR15" s="7"/>
      <c r="CS15" s="7"/>
      <c r="CT15" s="7"/>
      <c r="CU15" s="7"/>
      <c r="CV15" s="7"/>
      <c r="CW15" s="7"/>
      <c r="CX15" s="7"/>
      <c r="CY15" s="7"/>
      <c r="CZ15" s="7"/>
      <c r="DA15" s="7"/>
      <c r="DB15" s="7"/>
      <c r="DC15" s="7"/>
      <c r="DD15" s="7"/>
      <c r="DE15" s="7"/>
      <c r="DF15" s="7"/>
      <c r="DG15" s="7"/>
      <c r="DH15" s="7"/>
      <c r="DI15" s="7"/>
      <c r="DJ15" s="7"/>
      <c r="DK15" s="7"/>
      <c r="DL15" s="7"/>
      <c r="DM15" s="7"/>
      <c r="DN15" s="7"/>
      <c r="DO15" s="7"/>
      <c r="DP15" s="7"/>
      <c r="DQ15" s="7"/>
      <c r="DR15" s="7"/>
      <c r="DS15" s="7"/>
      <c r="DT15" s="7"/>
      <c r="DU15" s="7"/>
      <c r="DV15" s="7"/>
      <c r="DW15" s="7"/>
      <c r="DX15" s="7"/>
      <c r="DY15" s="7"/>
      <c r="DZ15" s="7"/>
      <c r="EA15" s="7"/>
      <c r="EB15" s="7"/>
      <c r="EC15" s="7"/>
      <c r="ED15" s="7"/>
      <c r="EE15" s="7"/>
      <c r="EF15" s="7"/>
      <c r="EG15" s="7"/>
      <c r="EH15" s="7"/>
      <c r="EI15" s="7"/>
      <c r="EJ15" s="7"/>
      <c r="EK15" s="7"/>
      <c r="EL15" s="7"/>
      <c r="EM15" s="7"/>
      <c r="EN15" s="7"/>
      <c r="EO15" s="7"/>
      <c r="EP15" s="7"/>
      <c r="EQ15" s="7"/>
      <c r="ER15" s="7"/>
      <c r="ES15" s="7"/>
      <c r="ET15" s="7"/>
      <c r="EU15" s="7"/>
      <c r="EV15" s="7"/>
      <c r="EW15" s="7"/>
      <c r="EX15" s="7"/>
      <c r="EY15" s="7"/>
      <c r="EZ15" s="7"/>
      <c r="FA15" s="7"/>
      <c r="FB15" s="7"/>
      <c r="FC15" s="7"/>
      <c r="FD15" s="7"/>
      <c r="FE15" s="7"/>
      <c r="FF15" s="7"/>
      <c r="FG15" s="7"/>
      <c r="FH15" s="7"/>
      <c r="FI15" s="7"/>
      <c r="FJ15" s="7"/>
      <c r="FK15" s="7"/>
      <c r="FL15" s="7"/>
      <c r="FM15" s="7"/>
      <c r="FN15" s="7"/>
      <c r="FO15" s="7"/>
      <c r="FP15" s="7"/>
      <c r="FQ15" s="7"/>
      <c r="FR15" s="7"/>
      <c r="FS15" s="7"/>
      <c r="FT15" s="7"/>
      <c r="FU15" s="7"/>
      <c r="FV15" s="7"/>
      <c r="FW15" s="7"/>
      <c r="FX15" s="7"/>
      <c r="FY15" s="7"/>
      <c r="FZ15" s="7"/>
      <c r="GA15" s="7"/>
      <c r="GB15" s="7"/>
      <c r="GC15" s="7"/>
      <c r="GD15" s="7"/>
      <c r="GE15" s="7"/>
      <c r="GF15" s="7"/>
      <c r="GG15" s="7"/>
      <c r="GH15" s="7"/>
      <c r="GI15" s="7"/>
      <c r="GJ15" s="7"/>
      <c r="GK15" s="7"/>
      <c r="GL15" s="7"/>
      <c r="GM15" s="7"/>
      <c r="GN15" s="7"/>
      <c r="GO15" s="7"/>
      <c r="GP15" s="7"/>
      <c r="GQ15" s="7"/>
      <c r="GR15" s="7"/>
      <c r="GS15" s="7"/>
      <c r="GT15" s="7"/>
      <c r="GU15" s="7"/>
      <c r="GV15" s="7"/>
      <c r="GW15" s="7"/>
      <c r="GX15" s="7"/>
      <c r="GY15" s="7"/>
      <c r="GZ15" s="7"/>
      <c r="HA15" s="7"/>
      <c r="HB15" s="7"/>
      <c r="HC15" s="7"/>
      <c r="HD15" s="7"/>
      <c r="HE15" s="7"/>
      <c r="HF15" s="7"/>
      <c r="HG15" s="7"/>
    </row>
    <row r="16" spans="1:215" customFormat="1" ht="12.75" customHeight="1">
      <c r="A16" s="27" t="s">
        <v>1705</v>
      </c>
      <c r="B16" s="18">
        <v>8435134853369</v>
      </c>
      <c r="C16" s="18" t="s">
        <v>1715</v>
      </c>
      <c r="D16" s="10"/>
      <c r="E16" s="10"/>
      <c r="F16" s="10"/>
      <c r="G16" s="9">
        <v>1</v>
      </c>
      <c r="H16" s="8" t="s">
        <v>1809</v>
      </c>
      <c r="I16" s="21"/>
      <c r="J16" s="21"/>
      <c r="K16" s="21"/>
      <c r="L16" s="37">
        <v>7273</v>
      </c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/>
      <c r="CV16" s="7"/>
      <c r="CW16" s="7"/>
      <c r="CX16" s="7"/>
      <c r="CY16" s="7"/>
      <c r="CZ16" s="7"/>
      <c r="DA16" s="7"/>
      <c r="DB16" s="7"/>
      <c r="DC16" s="7"/>
      <c r="DD16" s="7"/>
      <c r="DE16" s="7"/>
      <c r="DF16" s="7"/>
      <c r="DG16" s="7"/>
      <c r="DH16" s="7"/>
      <c r="DI16" s="7"/>
      <c r="DJ16" s="7"/>
      <c r="DK16" s="7"/>
      <c r="DL16" s="7"/>
      <c r="DM16" s="7"/>
      <c r="DN16" s="7"/>
      <c r="DO16" s="7"/>
      <c r="DP16" s="7"/>
      <c r="DQ16" s="7"/>
      <c r="DR16" s="7"/>
      <c r="DS16" s="7"/>
      <c r="DT16" s="7"/>
      <c r="DU16" s="7"/>
      <c r="DV16" s="7"/>
      <c r="DW16" s="7"/>
      <c r="DX16" s="7"/>
      <c r="DY16" s="7"/>
      <c r="DZ16" s="7"/>
      <c r="EA16" s="7"/>
      <c r="EB16" s="7"/>
      <c r="EC16" s="7"/>
      <c r="ED16" s="7"/>
      <c r="EE16" s="7"/>
      <c r="EF16" s="7"/>
      <c r="EG16" s="7"/>
      <c r="EH16" s="7"/>
      <c r="EI16" s="7"/>
      <c r="EJ16" s="7"/>
      <c r="EK16" s="7"/>
      <c r="EL16" s="7"/>
      <c r="EM16" s="7"/>
      <c r="EN16" s="7"/>
      <c r="EO16" s="7"/>
      <c r="EP16" s="7"/>
      <c r="EQ16" s="7"/>
      <c r="ER16" s="7"/>
      <c r="ES16" s="7"/>
      <c r="ET16" s="7"/>
      <c r="EU16" s="7"/>
      <c r="EV16" s="7"/>
      <c r="EW16" s="7"/>
      <c r="EX16" s="7"/>
      <c r="EY16" s="7"/>
      <c r="EZ16" s="7"/>
      <c r="FA16" s="7"/>
      <c r="FB16" s="7"/>
      <c r="FC16" s="7"/>
      <c r="FD16" s="7"/>
      <c r="FE16" s="7"/>
      <c r="FF16" s="7"/>
      <c r="FG16" s="7"/>
      <c r="FH16" s="7"/>
      <c r="FI16" s="7"/>
      <c r="FJ16" s="7"/>
      <c r="FK16" s="7"/>
      <c r="FL16" s="7"/>
      <c r="FM16" s="7"/>
      <c r="FN16" s="7"/>
      <c r="FO16" s="7"/>
      <c r="FP16" s="7"/>
      <c r="FQ16" s="7"/>
      <c r="FR16" s="7"/>
      <c r="FS16" s="7"/>
      <c r="FT16" s="7"/>
      <c r="FU16" s="7"/>
      <c r="FV16" s="7"/>
      <c r="FW16" s="7"/>
      <c r="FX16" s="7"/>
      <c r="FY16" s="7"/>
      <c r="FZ16" s="7"/>
      <c r="GA16" s="7"/>
      <c r="GB16" s="7"/>
      <c r="GC16" s="7"/>
      <c r="GD16" s="7"/>
      <c r="GE16" s="7"/>
      <c r="GF16" s="7"/>
      <c r="GG16" s="7"/>
      <c r="GH16" s="7"/>
      <c r="GI16" s="7"/>
      <c r="GJ16" s="7"/>
      <c r="GK16" s="7"/>
      <c r="GL16" s="7"/>
      <c r="GM16" s="7"/>
      <c r="GN16" s="7"/>
      <c r="GO16" s="7"/>
      <c r="GP16" s="7"/>
      <c r="GQ16" s="7"/>
      <c r="GR16" s="7"/>
      <c r="GS16" s="7"/>
      <c r="GT16" s="7"/>
      <c r="GU16" s="7"/>
      <c r="GV16" s="7"/>
      <c r="GW16" s="7"/>
      <c r="GX16" s="7"/>
      <c r="GY16" s="7"/>
      <c r="GZ16" s="7"/>
      <c r="HA16" s="7"/>
      <c r="HB16" s="7"/>
      <c r="HC16" s="7"/>
      <c r="HD16" s="7"/>
      <c r="HE16" s="7"/>
      <c r="HF16" s="7"/>
      <c r="HG16" s="7"/>
    </row>
    <row r="17" spans="1:215" customFormat="1" ht="12.75" customHeight="1">
      <c r="A17" s="27" t="s">
        <v>1706</v>
      </c>
      <c r="B17" s="18">
        <v>8435134853680</v>
      </c>
      <c r="C17" s="18" t="s">
        <v>1716</v>
      </c>
      <c r="D17" s="10"/>
      <c r="E17" s="10"/>
      <c r="F17" s="10"/>
      <c r="G17" s="9">
        <v>1</v>
      </c>
      <c r="H17" s="8" t="s">
        <v>1809</v>
      </c>
      <c r="I17" s="21"/>
      <c r="J17" s="21"/>
      <c r="K17" s="21"/>
      <c r="L17" s="37">
        <v>7489</v>
      </c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7"/>
      <c r="CA17" s="7"/>
      <c r="CB17" s="7"/>
      <c r="CC17" s="7"/>
      <c r="CD17" s="7"/>
      <c r="CE17" s="7"/>
      <c r="CF17" s="7"/>
      <c r="CG17" s="7"/>
      <c r="CH17" s="7"/>
      <c r="CI17" s="7"/>
      <c r="CJ17" s="7"/>
      <c r="CK17" s="7"/>
      <c r="CL17" s="7"/>
      <c r="CM17" s="7"/>
      <c r="CN17" s="7"/>
      <c r="CO17" s="7"/>
      <c r="CP17" s="7"/>
      <c r="CQ17" s="7"/>
      <c r="CR17" s="7"/>
      <c r="CS17" s="7"/>
      <c r="CT17" s="7"/>
      <c r="CU17" s="7"/>
      <c r="CV17" s="7"/>
      <c r="CW17" s="7"/>
      <c r="CX17" s="7"/>
      <c r="CY17" s="7"/>
      <c r="CZ17" s="7"/>
      <c r="DA17" s="7"/>
      <c r="DB17" s="7"/>
      <c r="DC17" s="7"/>
      <c r="DD17" s="7"/>
      <c r="DE17" s="7"/>
      <c r="DF17" s="7"/>
      <c r="DG17" s="7"/>
      <c r="DH17" s="7"/>
      <c r="DI17" s="7"/>
      <c r="DJ17" s="7"/>
      <c r="DK17" s="7"/>
      <c r="DL17" s="7"/>
      <c r="DM17" s="7"/>
      <c r="DN17" s="7"/>
      <c r="DO17" s="7"/>
      <c r="DP17" s="7"/>
      <c r="DQ17" s="7"/>
      <c r="DR17" s="7"/>
      <c r="DS17" s="7"/>
      <c r="DT17" s="7"/>
      <c r="DU17" s="7"/>
      <c r="DV17" s="7"/>
      <c r="DW17" s="7"/>
      <c r="DX17" s="7"/>
      <c r="DY17" s="7"/>
      <c r="DZ17" s="7"/>
      <c r="EA17" s="7"/>
      <c r="EB17" s="7"/>
      <c r="EC17" s="7"/>
      <c r="ED17" s="7"/>
      <c r="EE17" s="7"/>
      <c r="EF17" s="7"/>
      <c r="EG17" s="7"/>
      <c r="EH17" s="7"/>
      <c r="EI17" s="7"/>
      <c r="EJ17" s="7"/>
      <c r="EK17" s="7"/>
      <c r="EL17" s="7"/>
      <c r="EM17" s="7"/>
      <c r="EN17" s="7"/>
      <c r="EO17" s="7"/>
      <c r="EP17" s="7"/>
      <c r="EQ17" s="7"/>
      <c r="ER17" s="7"/>
      <c r="ES17" s="7"/>
      <c r="ET17" s="7"/>
      <c r="EU17" s="7"/>
      <c r="EV17" s="7"/>
      <c r="EW17" s="7"/>
      <c r="EX17" s="7"/>
      <c r="EY17" s="7"/>
      <c r="EZ17" s="7"/>
      <c r="FA17" s="7"/>
      <c r="FB17" s="7"/>
      <c r="FC17" s="7"/>
      <c r="FD17" s="7"/>
      <c r="FE17" s="7"/>
      <c r="FF17" s="7"/>
      <c r="FG17" s="7"/>
      <c r="FH17" s="7"/>
      <c r="FI17" s="7"/>
      <c r="FJ17" s="7"/>
      <c r="FK17" s="7"/>
      <c r="FL17" s="7"/>
      <c r="FM17" s="7"/>
      <c r="FN17" s="7"/>
      <c r="FO17" s="7"/>
      <c r="FP17" s="7"/>
      <c r="FQ17" s="7"/>
      <c r="FR17" s="7"/>
      <c r="FS17" s="7"/>
      <c r="FT17" s="7"/>
      <c r="FU17" s="7"/>
      <c r="FV17" s="7"/>
      <c r="FW17" s="7"/>
      <c r="FX17" s="7"/>
      <c r="FY17" s="7"/>
      <c r="FZ17" s="7"/>
      <c r="GA17" s="7"/>
      <c r="GB17" s="7"/>
      <c r="GC17" s="7"/>
      <c r="GD17" s="7"/>
      <c r="GE17" s="7"/>
      <c r="GF17" s="7"/>
      <c r="GG17" s="7"/>
      <c r="GH17" s="7"/>
      <c r="GI17" s="7"/>
      <c r="GJ17" s="7"/>
      <c r="GK17" s="7"/>
      <c r="GL17" s="7"/>
      <c r="GM17" s="7"/>
      <c r="GN17" s="7"/>
      <c r="GO17" s="7"/>
      <c r="GP17" s="7"/>
      <c r="GQ17" s="7"/>
      <c r="GR17" s="7"/>
      <c r="GS17" s="7"/>
      <c r="GT17" s="7"/>
      <c r="GU17" s="7"/>
      <c r="GV17" s="7"/>
      <c r="GW17" s="7"/>
      <c r="GX17" s="7"/>
      <c r="GY17" s="7"/>
      <c r="GZ17" s="7"/>
      <c r="HA17" s="7"/>
      <c r="HB17" s="7"/>
      <c r="HC17" s="7"/>
      <c r="HD17" s="7"/>
      <c r="HE17" s="7"/>
      <c r="HF17" s="7"/>
      <c r="HG17" s="7"/>
    </row>
    <row r="18" spans="1:215" customFormat="1" ht="12.75" customHeight="1">
      <c r="A18" s="27" t="s">
        <v>1707</v>
      </c>
      <c r="B18" s="18">
        <v>8435134853697</v>
      </c>
      <c r="C18" s="18" t="s">
        <v>1717</v>
      </c>
      <c r="D18" s="10"/>
      <c r="E18" s="10"/>
      <c r="F18" s="10"/>
      <c r="G18" s="9">
        <v>1</v>
      </c>
      <c r="H18" s="8" t="s">
        <v>1809</v>
      </c>
      <c r="I18" s="21"/>
      <c r="J18" s="21"/>
      <c r="K18" s="21"/>
      <c r="L18" s="37">
        <v>8728</v>
      </c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7"/>
      <c r="CG18" s="7"/>
      <c r="CH18" s="7"/>
      <c r="CI18" s="7"/>
      <c r="CJ18" s="7"/>
      <c r="CK18" s="7"/>
      <c r="CL18" s="7"/>
      <c r="CM18" s="7"/>
      <c r="CN18" s="7"/>
      <c r="CO18" s="7"/>
      <c r="CP18" s="7"/>
      <c r="CQ18" s="7"/>
      <c r="CR18" s="7"/>
      <c r="CS18" s="7"/>
      <c r="CT18" s="7"/>
      <c r="CU18" s="7"/>
      <c r="CV18" s="7"/>
      <c r="CW18" s="7"/>
      <c r="CX18" s="7"/>
      <c r="CY18" s="7"/>
      <c r="CZ18" s="7"/>
      <c r="DA18" s="7"/>
      <c r="DB18" s="7"/>
      <c r="DC18" s="7"/>
      <c r="DD18" s="7"/>
      <c r="DE18" s="7"/>
      <c r="DF18" s="7"/>
      <c r="DG18" s="7"/>
      <c r="DH18" s="7"/>
      <c r="DI18" s="7"/>
      <c r="DJ18" s="7"/>
      <c r="DK18" s="7"/>
      <c r="DL18" s="7"/>
      <c r="DM18" s="7"/>
      <c r="DN18" s="7"/>
      <c r="DO18" s="7"/>
      <c r="DP18" s="7"/>
      <c r="DQ18" s="7"/>
      <c r="DR18" s="7"/>
      <c r="DS18" s="7"/>
      <c r="DT18" s="7"/>
      <c r="DU18" s="7"/>
      <c r="DV18" s="7"/>
      <c r="DW18" s="7"/>
      <c r="DX18" s="7"/>
      <c r="DY18" s="7"/>
      <c r="DZ18" s="7"/>
      <c r="EA18" s="7"/>
      <c r="EB18" s="7"/>
      <c r="EC18" s="7"/>
      <c r="ED18" s="7"/>
      <c r="EE18" s="7"/>
      <c r="EF18" s="7"/>
      <c r="EG18" s="7"/>
      <c r="EH18" s="7"/>
      <c r="EI18" s="7"/>
      <c r="EJ18" s="7"/>
      <c r="EK18" s="7"/>
      <c r="EL18" s="7"/>
      <c r="EM18" s="7"/>
      <c r="EN18" s="7"/>
      <c r="EO18" s="7"/>
      <c r="EP18" s="7"/>
      <c r="EQ18" s="7"/>
      <c r="ER18" s="7"/>
      <c r="ES18" s="7"/>
      <c r="ET18" s="7"/>
      <c r="EU18" s="7"/>
      <c r="EV18" s="7"/>
      <c r="EW18" s="7"/>
      <c r="EX18" s="7"/>
      <c r="EY18" s="7"/>
      <c r="EZ18" s="7"/>
      <c r="FA18" s="7"/>
      <c r="FB18" s="7"/>
      <c r="FC18" s="7"/>
      <c r="FD18" s="7"/>
      <c r="FE18" s="7"/>
      <c r="FF18" s="7"/>
      <c r="FG18" s="7"/>
      <c r="FH18" s="7"/>
      <c r="FI18" s="7"/>
      <c r="FJ18" s="7"/>
      <c r="FK18" s="7"/>
      <c r="FL18" s="7"/>
      <c r="FM18" s="7"/>
      <c r="FN18" s="7"/>
      <c r="FO18" s="7"/>
      <c r="FP18" s="7"/>
      <c r="FQ18" s="7"/>
      <c r="FR18" s="7"/>
      <c r="FS18" s="7"/>
      <c r="FT18" s="7"/>
      <c r="FU18" s="7"/>
      <c r="FV18" s="7"/>
      <c r="FW18" s="7"/>
      <c r="FX18" s="7"/>
      <c r="FY18" s="7"/>
      <c r="FZ18" s="7"/>
      <c r="GA18" s="7"/>
      <c r="GB18" s="7"/>
      <c r="GC18" s="7"/>
      <c r="GD18" s="7"/>
      <c r="GE18" s="7"/>
      <c r="GF18" s="7"/>
      <c r="GG18" s="7"/>
      <c r="GH18" s="7"/>
      <c r="GI18" s="7"/>
      <c r="GJ18" s="7"/>
      <c r="GK18" s="7"/>
      <c r="GL18" s="7"/>
      <c r="GM18" s="7"/>
      <c r="GN18" s="7"/>
      <c r="GO18" s="7"/>
      <c r="GP18" s="7"/>
      <c r="GQ18" s="7"/>
      <c r="GR18" s="7"/>
      <c r="GS18" s="7"/>
      <c r="GT18" s="7"/>
      <c r="GU18" s="7"/>
      <c r="GV18" s="7"/>
      <c r="GW18" s="7"/>
      <c r="GX18" s="7"/>
      <c r="GY18" s="7"/>
      <c r="GZ18" s="7"/>
      <c r="HA18" s="7"/>
      <c r="HB18" s="7"/>
      <c r="HC18" s="7"/>
      <c r="HD18" s="7"/>
      <c r="HE18" s="7"/>
      <c r="HF18" s="7"/>
      <c r="HG18" s="7"/>
    </row>
    <row r="19" spans="1:215" customFormat="1" ht="12.75" customHeight="1">
      <c r="A19" s="27" t="s">
        <v>1708</v>
      </c>
      <c r="B19" s="18">
        <v>8435134853376</v>
      </c>
      <c r="C19" s="18" t="s">
        <v>1718</v>
      </c>
      <c r="D19" s="10"/>
      <c r="E19" s="10"/>
      <c r="F19" s="10"/>
      <c r="G19" s="9">
        <v>1</v>
      </c>
      <c r="H19" s="8" t="s">
        <v>1809</v>
      </c>
      <c r="I19" s="21"/>
      <c r="J19" s="21"/>
      <c r="K19" s="21"/>
      <c r="L19" s="37">
        <v>10087</v>
      </c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/>
      <c r="CB19" s="7"/>
      <c r="CC19" s="7"/>
      <c r="CD19" s="7"/>
      <c r="CE19" s="7"/>
      <c r="CF19" s="7"/>
      <c r="CG19" s="7"/>
      <c r="CH19" s="7"/>
      <c r="CI19" s="7"/>
      <c r="CJ19" s="7"/>
      <c r="CK19" s="7"/>
      <c r="CL19" s="7"/>
      <c r="CM19" s="7"/>
      <c r="CN19" s="7"/>
      <c r="CO19" s="7"/>
      <c r="CP19" s="7"/>
      <c r="CQ19" s="7"/>
      <c r="CR19" s="7"/>
      <c r="CS19" s="7"/>
      <c r="CT19" s="7"/>
      <c r="CU19" s="7"/>
      <c r="CV19" s="7"/>
      <c r="CW19" s="7"/>
      <c r="CX19" s="7"/>
      <c r="CY19" s="7"/>
      <c r="CZ19" s="7"/>
      <c r="DA19" s="7"/>
      <c r="DB19" s="7"/>
      <c r="DC19" s="7"/>
      <c r="DD19" s="7"/>
      <c r="DE19" s="7"/>
      <c r="DF19" s="7"/>
      <c r="DG19" s="7"/>
      <c r="DH19" s="7"/>
      <c r="DI19" s="7"/>
      <c r="DJ19" s="7"/>
      <c r="DK19" s="7"/>
      <c r="DL19" s="7"/>
      <c r="DM19" s="7"/>
      <c r="DN19" s="7"/>
      <c r="DO19" s="7"/>
      <c r="DP19" s="7"/>
      <c r="DQ19" s="7"/>
      <c r="DR19" s="7"/>
      <c r="DS19" s="7"/>
      <c r="DT19" s="7"/>
      <c r="DU19" s="7"/>
      <c r="DV19" s="7"/>
      <c r="DW19" s="7"/>
      <c r="DX19" s="7"/>
      <c r="DY19" s="7"/>
      <c r="DZ19" s="7"/>
      <c r="EA19" s="7"/>
      <c r="EB19" s="7"/>
      <c r="EC19" s="7"/>
      <c r="ED19" s="7"/>
      <c r="EE19" s="7"/>
      <c r="EF19" s="7"/>
      <c r="EG19" s="7"/>
      <c r="EH19" s="7"/>
      <c r="EI19" s="7"/>
      <c r="EJ19" s="7"/>
      <c r="EK19" s="7"/>
      <c r="EL19" s="7"/>
      <c r="EM19" s="7"/>
      <c r="EN19" s="7"/>
      <c r="EO19" s="7"/>
      <c r="EP19" s="7"/>
      <c r="EQ19" s="7"/>
      <c r="ER19" s="7"/>
      <c r="ES19" s="7"/>
      <c r="ET19" s="7"/>
      <c r="EU19" s="7"/>
      <c r="EV19" s="7"/>
      <c r="EW19" s="7"/>
      <c r="EX19" s="7"/>
      <c r="EY19" s="7"/>
      <c r="EZ19" s="7"/>
      <c r="FA19" s="7"/>
      <c r="FB19" s="7"/>
      <c r="FC19" s="7"/>
      <c r="FD19" s="7"/>
      <c r="FE19" s="7"/>
      <c r="FF19" s="7"/>
      <c r="FG19" s="7"/>
      <c r="FH19" s="7"/>
      <c r="FI19" s="7"/>
      <c r="FJ19" s="7"/>
      <c r="FK19" s="7"/>
      <c r="FL19" s="7"/>
      <c r="FM19" s="7"/>
      <c r="FN19" s="7"/>
      <c r="FO19" s="7"/>
      <c r="FP19" s="7"/>
      <c r="FQ19" s="7"/>
      <c r="FR19" s="7"/>
      <c r="FS19" s="7"/>
      <c r="FT19" s="7"/>
      <c r="FU19" s="7"/>
      <c r="FV19" s="7"/>
      <c r="FW19" s="7"/>
      <c r="FX19" s="7"/>
      <c r="FY19" s="7"/>
      <c r="FZ19" s="7"/>
      <c r="GA19" s="7"/>
      <c r="GB19" s="7"/>
      <c r="GC19" s="7"/>
      <c r="GD19" s="7"/>
      <c r="GE19" s="7"/>
      <c r="GF19" s="7"/>
      <c r="GG19" s="7"/>
      <c r="GH19" s="7"/>
      <c r="GI19" s="7"/>
      <c r="GJ19" s="7"/>
      <c r="GK19" s="7"/>
      <c r="GL19" s="7"/>
      <c r="GM19" s="7"/>
      <c r="GN19" s="7"/>
      <c r="GO19" s="7"/>
      <c r="GP19" s="7"/>
      <c r="GQ19" s="7"/>
      <c r="GR19" s="7"/>
      <c r="GS19" s="7"/>
      <c r="GT19" s="7"/>
      <c r="GU19" s="7"/>
      <c r="GV19" s="7"/>
      <c r="GW19" s="7"/>
      <c r="GX19" s="7"/>
      <c r="GY19" s="7"/>
      <c r="GZ19" s="7"/>
      <c r="HA19" s="7"/>
      <c r="HB19" s="7"/>
      <c r="HC19" s="7"/>
      <c r="HD19" s="7"/>
      <c r="HE19" s="7"/>
      <c r="HF19" s="7"/>
      <c r="HG19" s="7"/>
    </row>
    <row r="20" spans="1:215" customFormat="1" ht="12.75" customHeight="1">
      <c r="A20" s="27" t="s">
        <v>1709</v>
      </c>
      <c r="B20" s="18">
        <v>8435134853383</v>
      </c>
      <c r="C20" s="18" t="s">
        <v>1719</v>
      </c>
      <c r="D20" s="10"/>
      <c r="E20" s="10"/>
      <c r="F20" s="10"/>
      <c r="G20" s="9">
        <v>1</v>
      </c>
      <c r="H20" s="8" t="s">
        <v>1809</v>
      </c>
      <c r="I20" s="21"/>
      <c r="J20" s="21"/>
      <c r="K20" s="21"/>
      <c r="L20" s="37">
        <v>8840</v>
      </c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  <c r="CA20" s="7"/>
      <c r="CB20" s="7"/>
      <c r="CC20" s="7"/>
      <c r="CD20" s="7"/>
      <c r="CE20" s="7"/>
      <c r="CF20" s="7"/>
      <c r="CG20" s="7"/>
      <c r="CH20" s="7"/>
      <c r="CI20" s="7"/>
      <c r="CJ20" s="7"/>
      <c r="CK20" s="7"/>
      <c r="CL20" s="7"/>
      <c r="CM20" s="7"/>
      <c r="CN20" s="7"/>
      <c r="CO20" s="7"/>
      <c r="CP20" s="7"/>
      <c r="CQ20" s="7"/>
      <c r="CR20" s="7"/>
      <c r="CS20" s="7"/>
      <c r="CT20" s="7"/>
      <c r="CU20" s="7"/>
      <c r="CV20" s="7"/>
      <c r="CW20" s="7"/>
      <c r="CX20" s="7"/>
      <c r="CY20" s="7"/>
      <c r="CZ20" s="7"/>
      <c r="DA20" s="7"/>
      <c r="DB20" s="7"/>
      <c r="DC20" s="7"/>
      <c r="DD20" s="7"/>
      <c r="DE20" s="7"/>
      <c r="DF20" s="7"/>
      <c r="DG20" s="7"/>
      <c r="DH20" s="7"/>
      <c r="DI20" s="7"/>
      <c r="DJ20" s="7"/>
      <c r="DK20" s="7"/>
      <c r="DL20" s="7"/>
      <c r="DM20" s="7"/>
      <c r="DN20" s="7"/>
      <c r="DO20" s="7"/>
      <c r="DP20" s="7"/>
      <c r="DQ20" s="7"/>
      <c r="DR20" s="7"/>
      <c r="DS20" s="7"/>
      <c r="DT20" s="7"/>
      <c r="DU20" s="7"/>
      <c r="DV20" s="7"/>
      <c r="DW20" s="7"/>
      <c r="DX20" s="7"/>
      <c r="DY20" s="7"/>
      <c r="DZ20" s="7"/>
      <c r="EA20" s="7"/>
      <c r="EB20" s="7"/>
      <c r="EC20" s="7"/>
      <c r="ED20" s="7"/>
      <c r="EE20" s="7"/>
      <c r="EF20" s="7"/>
      <c r="EG20" s="7"/>
      <c r="EH20" s="7"/>
      <c r="EI20" s="7"/>
      <c r="EJ20" s="7"/>
      <c r="EK20" s="7"/>
      <c r="EL20" s="7"/>
      <c r="EM20" s="7"/>
      <c r="EN20" s="7"/>
      <c r="EO20" s="7"/>
      <c r="EP20" s="7"/>
      <c r="EQ20" s="7"/>
      <c r="ER20" s="7"/>
      <c r="ES20" s="7"/>
      <c r="ET20" s="7"/>
      <c r="EU20" s="7"/>
      <c r="EV20" s="7"/>
      <c r="EW20" s="7"/>
      <c r="EX20" s="7"/>
      <c r="EY20" s="7"/>
      <c r="EZ20" s="7"/>
      <c r="FA20" s="7"/>
      <c r="FB20" s="7"/>
      <c r="FC20" s="7"/>
      <c r="FD20" s="7"/>
      <c r="FE20" s="7"/>
      <c r="FF20" s="7"/>
      <c r="FG20" s="7"/>
      <c r="FH20" s="7"/>
      <c r="FI20" s="7"/>
      <c r="FJ20" s="7"/>
      <c r="FK20" s="7"/>
      <c r="FL20" s="7"/>
      <c r="FM20" s="7"/>
      <c r="FN20" s="7"/>
      <c r="FO20" s="7"/>
      <c r="FP20" s="7"/>
      <c r="FQ20" s="7"/>
      <c r="FR20" s="7"/>
      <c r="FS20" s="7"/>
      <c r="FT20" s="7"/>
      <c r="FU20" s="7"/>
      <c r="FV20" s="7"/>
      <c r="FW20" s="7"/>
      <c r="FX20" s="7"/>
      <c r="FY20" s="7"/>
      <c r="FZ20" s="7"/>
      <c r="GA20" s="7"/>
      <c r="GB20" s="7"/>
      <c r="GC20" s="7"/>
      <c r="GD20" s="7"/>
      <c r="GE20" s="7"/>
      <c r="GF20" s="7"/>
      <c r="GG20" s="7"/>
      <c r="GH20" s="7"/>
      <c r="GI20" s="7"/>
      <c r="GJ20" s="7"/>
      <c r="GK20" s="7"/>
      <c r="GL20" s="7"/>
      <c r="GM20" s="7"/>
      <c r="GN20" s="7"/>
      <c r="GO20" s="7"/>
      <c r="GP20" s="7"/>
      <c r="GQ20" s="7"/>
      <c r="GR20" s="7"/>
      <c r="GS20" s="7"/>
      <c r="GT20" s="7"/>
      <c r="GU20" s="7"/>
      <c r="GV20" s="7"/>
      <c r="GW20" s="7"/>
      <c r="GX20" s="7"/>
      <c r="GY20" s="7"/>
      <c r="GZ20" s="7"/>
      <c r="HA20" s="7"/>
      <c r="HB20" s="7"/>
      <c r="HC20" s="7"/>
      <c r="HD20" s="7"/>
      <c r="HE20" s="7"/>
      <c r="HF20" s="7"/>
      <c r="HG20" s="7"/>
    </row>
    <row r="21" spans="1:215" customFormat="1" ht="12.75" customHeight="1">
      <c r="A21" s="27" t="s">
        <v>1710</v>
      </c>
      <c r="B21" s="18">
        <v>8435134853390</v>
      </c>
      <c r="C21" s="18" t="s">
        <v>1720</v>
      </c>
      <c r="D21" s="10"/>
      <c r="E21" s="10"/>
      <c r="F21" s="10"/>
      <c r="G21" s="9">
        <v>1</v>
      </c>
      <c r="H21" s="8" t="s">
        <v>1809</v>
      </c>
      <c r="I21" s="21"/>
      <c r="J21" s="21"/>
      <c r="K21" s="21"/>
      <c r="L21" s="37">
        <v>10196</v>
      </c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  <c r="CA21" s="7"/>
      <c r="CB21" s="7"/>
      <c r="CC21" s="7"/>
      <c r="CD21" s="7"/>
      <c r="CE21" s="7"/>
      <c r="CF21" s="7"/>
      <c r="CG21" s="7"/>
      <c r="CH21" s="7"/>
      <c r="CI21" s="7"/>
      <c r="CJ21" s="7"/>
      <c r="CK21" s="7"/>
      <c r="CL21" s="7"/>
      <c r="CM21" s="7"/>
      <c r="CN21" s="7"/>
      <c r="CO21" s="7"/>
      <c r="CP21" s="7"/>
      <c r="CQ21" s="7"/>
      <c r="CR21" s="7"/>
      <c r="CS21" s="7"/>
      <c r="CT21" s="7"/>
      <c r="CU21" s="7"/>
      <c r="CV21" s="7"/>
      <c r="CW21" s="7"/>
      <c r="CX21" s="7"/>
      <c r="CY21" s="7"/>
      <c r="CZ21" s="7"/>
      <c r="DA21" s="7"/>
      <c r="DB21" s="7"/>
      <c r="DC21" s="7"/>
      <c r="DD21" s="7"/>
      <c r="DE21" s="7"/>
      <c r="DF21" s="7"/>
      <c r="DG21" s="7"/>
      <c r="DH21" s="7"/>
      <c r="DI21" s="7"/>
      <c r="DJ21" s="7"/>
      <c r="DK21" s="7"/>
      <c r="DL21" s="7"/>
      <c r="DM21" s="7"/>
      <c r="DN21" s="7"/>
      <c r="DO21" s="7"/>
      <c r="DP21" s="7"/>
      <c r="DQ21" s="7"/>
      <c r="DR21" s="7"/>
      <c r="DS21" s="7"/>
      <c r="DT21" s="7"/>
      <c r="DU21" s="7"/>
      <c r="DV21" s="7"/>
      <c r="DW21" s="7"/>
      <c r="DX21" s="7"/>
      <c r="DY21" s="7"/>
      <c r="DZ21" s="7"/>
      <c r="EA21" s="7"/>
      <c r="EB21" s="7"/>
      <c r="EC21" s="7"/>
      <c r="ED21" s="7"/>
      <c r="EE21" s="7"/>
      <c r="EF21" s="7"/>
      <c r="EG21" s="7"/>
      <c r="EH21" s="7"/>
      <c r="EI21" s="7"/>
      <c r="EJ21" s="7"/>
      <c r="EK21" s="7"/>
      <c r="EL21" s="7"/>
      <c r="EM21" s="7"/>
      <c r="EN21" s="7"/>
      <c r="EO21" s="7"/>
      <c r="EP21" s="7"/>
      <c r="EQ21" s="7"/>
      <c r="ER21" s="7"/>
      <c r="ES21" s="7"/>
      <c r="ET21" s="7"/>
      <c r="EU21" s="7"/>
      <c r="EV21" s="7"/>
      <c r="EW21" s="7"/>
      <c r="EX21" s="7"/>
      <c r="EY21" s="7"/>
      <c r="EZ21" s="7"/>
      <c r="FA21" s="7"/>
      <c r="FB21" s="7"/>
      <c r="FC21" s="7"/>
      <c r="FD21" s="7"/>
      <c r="FE21" s="7"/>
      <c r="FF21" s="7"/>
      <c r="FG21" s="7"/>
      <c r="FH21" s="7"/>
      <c r="FI21" s="7"/>
      <c r="FJ21" s="7"/>
      <c r="FK21" s="7"/>
      <c r="FL21" s="7"/>
      <c r="FM21" s="7"/>
      <c r="FN21" s="7"/>
      <c r="FO21" s="7"/>
      <c r="FP21" s="7"/>
      <c r="FQ21" s="7"/>
      <c r="FR21" s="7"/>
      <c r="FS21" s="7"/>
      <c r="FT21" s="7"/>
      <c r="FU21" s="7"/>
      <c r="FV21" s="7"/>
      <c r="FW21" s="7"/>
      <c r="FX21" s="7"/>
      <c r="FY21" s="7"/>
      <c r="FZ21" s="7"/>
      <c r="GA21" s="7"/>
      <c r="GB21" s="7"/>
      <c r="GC21" s="7"/>
      <c r="GD21" s="7"/>
      <c r="GE21" s="7"/>
      <c r="GF21" s="7"/>
      <c r="GG21" s="7"/>
      <c r="GH21" s="7"/>
      <c r="GI21" s="7"/>
      <c r="GJ21" s="7"/>
      <c r="GK21" s="7"/>
      <c r="GL21" s="7"/>
      <c r="GM21" s="7"/>
      <c r="GN21" s="7"/>
      <c r="GO21" s="7"/>
      <c r="GP21" s="7"/>
      <c r="GQ21" s="7"/>
      <c r="GR21" s="7"/>
      <c r="GS21" s="7"/>
      <c r="GT21" s="7"/>
      <c r="GU21" s="7"/>
      <c r="GV21" s="7"/>
      <c r="GW21" s="7"/>
      <c r="GX21" s="7"/>
      <c r="GY21" s="7"/>
      <c r="GZ21" s="7"/>
      <c r="HA21" s="7"/>
      <c r="HB21" s="7"/>
      <c r="HC21" s="7"/>
      <c r="HD21" s="7"/>
      <c r="HE21" s="7"/>
      <c r="HF21" s="7"/>
      <c r="HG21" s="7"/>
    </row>
    <row r="22" spans="1:215" customFormat="1" ht="12.75" customHeight="1">
      <c r="A22" s="27" t="s">
        <v>1711</v>
      </c>
      <c r="B22" s="18">
        <v>8435134854052</v>
      </c>
      <c r="C22" s="18" t="s">
        <v>1724</v>
      </c>
      <c r="D22" s="10"/>
      <c r="E22" s="10"/>
      <c r="F22" s="10"/>
      <c r="G22" s="9">
        <v>1</v>
      </c>
      <c r="H22" s="8" t="s">
        <v>1809</v>
      </c>
      <c r="I22" s="21"/>
      <c r="J22" s="21"/>
      <c r="K22" s="21"/>
      <c r="L22" s="37">
        <v>10619</v>
      </c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  <c r="CA22" s="7"/>
      <c r="CB22" s="7"/>
      <c r="CC22" s="7"/>
      <c r="CD22" s="7"/>
      <c r="CE22" s="7"/>
      <c r="CF22" s="7"/>
      <c r="CG22" s="7"/>
      <c r="CH22" s="7"/>
      <c r="CI22" s="7"/>
      <c r="CJ22" s="7"/>
      <c r="CK22" s="7"/>
      <c r="CL22" s="7"/>
      <c r="CM22" s="7"/>
      <c r="CN22" s="7"/>
      <c r="CO22" s="7"/>
      <c r="CP22" s="7"/>
      <c r="CQ22" s="7"/>
      <c r="CR22" s="7"/>
      <c r="CS22" s="7"/>
      <c r="CT22" s="7"/>
      <c r="CU22" s="7"/>
      <c r="CV22" s="7"/>
      <c r="CW22" s="7"/>
      <c r="CX22" s="7"/>
      <c r="CY22" s="7"/>
      <c r="CZ22" s="7"/>
      <c r="DA22" s="7"/>
      <c r="DB22" s="7"/>
      <c r="DC22" s="7"/>
      <c r="DD22" s="7"/>
      <c r="DE22" s="7"/>
      <c r="DF22" s="7"/>
      <c r="DG22" s="7"/>
      <c r="DH22" s="7"/>
      <c r="DI22" s="7"/>
      <c r="DJ22" s="7"/>
      <c r="DK22" s="7"/>
      <c r="DL22" s="7"/>
      <c r="DM22" s="7"/>
      <c r="DN22" s="7"/>
      <c r="DO22" s="7"/>
      <c r="DP22" s="7"/>
      <c r="DQ22" s="7"/>
      <c r="DR22" s="7"/>
      <c r="DS22" s="7"/>
      <c r="DT22" s="7"/>
      <c r="DU22" s="7"/>
      <c r="DV22" s="7"/>
      <c r="DW22" s="7"/>
      <c r="DX22" s="7"/>
      <c r="DY22" s="7"/>
      <c r="DZ22" s="7"/>
      <c r="EA22" s="7"/>
      <c r="EB22" s="7"/>
      <c r="EC22" s="7"/>
      <c r="ED22" s="7"/>
      <c r="EE22" s="7"/>
      <c r="EF22" s="7"/>
      <c r="EG22" s="7"/>
      <c r="EH22" s="7"/>
      <c r="EI22" s="7"/>
      <c r="EJ22" s="7"/>
      <c r="EK22" s="7"/>
      <c r="EL22" s="7"/>
      <c r="EM22" s="7"/>
      <c r="EN22" s="7"/>
      <c r="EO22" s="7"/>
      <c r="EP22" s="7"/>
      <c r="EQ22" s="7"/>
      <c r="ER22" s="7"/>
      <c r="ES22" s="7"/>
      <c r="ET22" s="7"/>
      <c r="EU22" s="7"/>
      <c r="EV22" s="7"/>
      <c r="EW22" s="7"/>
      <c r="EX22" s="7"/>
      <c r="EY22" s="7"/>
      <c r="EZ22" s="7"/>
      <c r="FA22" s="7"/>
      <c r="FB22" s="7"/>
      <c r="FC22" s="7"/>
      <c r="FD22" s="7"/>
      <c r="FE22" s="7"/>
      <c r="FF22" s="7"/>
      <c r="FG22" s="7"/>
      <c r="FH22" s="7"/>
      <c r="FI22" s="7"/>
      <c r="FJ22" s="7"/>
      <c r="FK22" s="7"/>
      <c r="FL22" s="7"/>
      <c r="FM22" s="7"/>
      <c r="FN22" s="7"/>
      <c r="FO22" s="7"/>
      <c r="FP22" s="7"/>
      <c r="FQ22" s="7"/>
      <c r="FR22" s="7"/>
      <c r="FS22" s="7"/>
      <c r="FT22" s="7"/>
      <c r="FU22" s="7"/>
      <c r="FV22" s="7"/>
      <c r="FW22" s="7"/>
      <c r="FX22" s="7"/>
      <c r="FY22" s="7"/>
      <c r="FZ22" s="7"/>
      <c r="GA22" s="7"/>
      <c r="GB22" s="7"/>
      <c r="GC22" s="7"/>
      <c r="GD22" s="7"/>
      <c r="GE22" s="7"/>
      <c r="GF22" s="7"/>
      <c r="GG22" s="7"/>
      <c r="GH22" s="7"/>
      <c r="GI22" s="7"/>
      <c r="GJ22" s="7"/>
      <c r="GK22" s="7"/>
      <c r="GL22" s="7"/>
      <c r="GM22" s="7"/>
      <c r="GN22" s="7"/>
      <c r="GO22" s="7"/>
      <c r="GP22" s="7"/>
      <c r="GQ22" s="7"/>
      <c r="GR22" s="7"/>
      <c r="GS22" s="7"/>
      <c r="GT22" s="7"/>
      <c r="GU22" s="7"/>
      <c r="GV22" s="7"/>
      <c r="GW22" s="7"/>
      <c r="GX22" s="7"/>
      <c r="GY22" s="7"/>
      <c r="GZ22" s="7"/>
      <c r="HA22" s="7"/>
      <c r="HB22" s="7"/>
      <c r="HC22" s="7"/>
      <c r="HD22" s="7"/>
      <c r="HE22" s="7"/>
      <c r="HF22" s="7"/>
      <c r="HG22" s="7"/>
    </row>
    <row r="23" spans="1:215" customFormat="1" ht="12.75" customHeight="1">
      <c r="A23" s="27" t="s">
        <v>1712</v>
      </c>
      <c r="B23" s="18">
        <v>8435134853741</v>
      </c>
      <c r="C23" s="18" t="s">
        <v>1721</v>
      </c>
      <c r="D23" s="10"/>
      <c r="E23" s="10"/>
      <c r="F23" s="10"/>
      <c r="G23" s="9">
        <v>1</v>
      </c>
      <c r="H23" s="8" t="s">
        <v>1809</v>
      </c>
      <c r="I23" s="21"/>
      <c r="J23" s="21"/>
      <c r="K23" s="21"/>
      <c r="L23" s="37">
        <v>10413</v>
      </c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  <c r="CA23" s="7"/>
      <c r="CB23" s="7"/>
      <c r="CC23" s="7"/>
      <c r="CD23" s="7"/>
      <c r="CE23" s="7"/>
      <c r="CF23" s="7"/>
      <c r="CG23" s="7"/>
      <c r="CH23" s="7"/>
      <c r="CI23" s="7"/>
      <c r="CJ23" s="7"/>
      <c r="CK23" s="7"/>
      <c r="CL23" s="7"/>
      <c r="CM23" s="7"/>
      <c r="CN23" s="7"/>
      <c r="CO23" s="7"/>
      <c r="CP23" s="7"/>
      <c r="CQ23" s="7"/>
      <c r="CR23" s="7"/>
      <c r="CS23" s="7"/>
      <c r="CT23" s="7"/>
      <c r="CU23" s="7"/>
      <c r="CV23" s="7"/>
      <c r="CW23" s="7"/>
      <c r="CX23" s="7"/>
      <c r="CY23" s="7"/>
      <c r="CZ23" s="7"/>
      <c r="DA23" s="7"/>
      <c r="DB23" s="7"/>
      <c r="DC23" s="7"/>
      <c r="DD23" s="7"/>
      <c r="DE23" s="7"/>
      <c r="DF23" s="7"/>
      <c r="DG23" s="7"/>
      <c r="DH23" s="7"/>
      <c r="DI23" s="7"/>
      <c r="DJ23" s="7"/>
      <c r="DK23" s="7"/>
      <c r="DL23" s="7"/>
      <c r="DM23" s="7"/>
      <c r="DN23" s="7"/>
      <c r="DO23" s="7"/>
      <c r="DP23" s="7"/>
      <c r="DQ23" s="7"/>
      <c r="DR23" s="7"/>
      <c r="DS23" s="7"/>
      <c r="DT23" s="7"/>
      <c r="DU23" s="7"/>
      <c r="DV23" s="7"/>
      <c r="DW23" s="7"/>
      <c r="DX23" s="7"/>
      <c r="DY23" s="7"/>
      <c r="DZ23" s="7"/>
      <c r="EA23" s="7"/>
      <c r="EB23" s="7"/>
      <c r="EC23" s="7"/>
      <c r="ED23" s="7"/>
      <c r="EE23" s="7"/>
      <c r="EF23" s="7"/>
      <c r="EG23" s="7"/>
      <c r="EH23" s="7"/>
      <c r="EI23" s="7"/>
      <c r="EJ23" s="7"/>
      <c r="EK23" s="7"/>
      <c r="EL23" s="7"/>
      <c r="EM23" s="7"/>
      <c r="EN23" s="7"/>
      <c r="EO23" s="7"/>
      <c r="EP23" s="7"/>
      <c r="EQ23" s="7"/>
      <c r="ER23" s="7"/>
      <c r="ES23" s="7"/>
      <c r="ET23" s="7"/>
      <c r="EU23" s="7"/>
      <c r="EV23" s="7"/>
      <c r="EW23" s="7"/>
      <c r="EX23" s="7"/>
      <c r="EY23" s="7"/>
      <c r="EZ23" s="7"/>
      <c r="FA23" s="7"/>
      <c r="FB23" s="7"/>
      <c r="FC23" s="7"/>
      <c r="FD23" s="7"/>
      <c r="FE23" s="7"/>
      <c r="FF23" s="7"/>
      <c r="FG23" s="7"/>
      <c r="FH23" s="7"/>
      <c r="FI23" s="7"/>
      <c r="FJ23" s="7"/>
      <c r="FK23" s="7"/>
      <c r="FL23" s="7"/>
      <c r="FM23" s="7"/>
      <c r="FN23" s="7"/>
      <c r="FO23" s="7"/>
      <c r="FP23" s="7"/>
      <c r="FQ23" s="7"/>
      <c r="FR23" s="7"/>
      <c r="FS23" s="7"/>
      <c r="FT23" s="7"/>
      <c r="FU23" s="7"/>
      <c r="FV23" s="7"/>
      <c r="FW23" s="7"/>
      <c r="FX23" s="7"/>
      <c r="FY23" s="7"/>
      <c r="FZ23" s="7"/>
      <c r="GA23" s="7"/>
      <c r="GB23" s="7"/>
      <c r="GC23" s="7"/>
      <c r="GD23" s="7"/>
      <c r="GE23" s="7"/>
      <c r="GF23" s="7"/>
      <c r="GG23" s="7"/>
      <c r="GH23" s="7"/>
      <c r="GI23" s="7"/>
      <c r="GJ23" s="7"/>
      <c r="GK23" s="7"/>
      <c r="GL23" s="7"/>
      <c r="GM23" s="7"/>
      <c r="GN23" s="7"/>
      <c r="GO23" s="7"/>
      <c r="GP23" s="7"/>
      <c r="GQ23" s="7"/>
      <c r="GR23" s="7"/>
      <c r="GS23" s="7"/>
      <c r="GT23" s="7"/>
      <c r="GU23" s="7"/>
      <c r="GV23" s="7"/>
      <c r="GW23" s="7"/>
      <c r="GX23" s="7"/>
      <c r="GY23" s="7"/>
      <c r="GZ23" s="7"/>
      <c r="HA23" s="7"/>
      <c r="HB23" s="7"/>
      <c r="HC23" s="7"/>
      <c r="HD23" s="7"/>
      <c r="HE23" s="7"/>
      <c r="HF23" s="7"/>
      <c r="HG23" s="7"/>
    </row>
    <row r="24" spans="1:215" customFormat="1" ht="12.75" customHeight="1">
      <c r="A24" s="27" t="s">
        <v>1714</v>
      </c>
      <c r="B24" s="18">
        <v>8435134854113</v>
      </c>
      <c r="C24" s="18" t="s">
        <v>1723</v>
      </c>
      <c r="D24" s="10"/>
      <c r="E24" s="10"/>
      <c r="F24" s="10"/>
      <c r="G24" s="9">
        <v>1</v>
      </c>
      <c r="H24" s="8" t="s">
        <v>1809</v>
      </c>
      <c r="I24" s="21"/>
      <c r="J24" s="21"/>
      <c r="K24" s="21"/>
      <c r="L24" s="37">
        <v>10944</v>
      </c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  <c r="CA24" s="7"/>
      <c r="CB24" s="7"/>
      <c r="CC24" s="7"/>
      <c r="CD24" s="7"/>
      <c r="CE24" s="7"/>
      <c r="CF24" s="7"/>
      <c r="CG24" s="7"/>
      <c r="CH24" s="7"/>
      <c r="CI24" s="7"/>
      <c r="CJ24" s="7"/>
      <c r="CK24" s="7"/>
      <c r="CL24" s="7"/>
      <c r="CM24" s="7"/>
      <c r="CN24" s="7"/>
      <c r="CO24" s="7"/>
      <c r="CP24" s="7"/>
      <c r="CQ24" s="7"/>
      <c r="CR24" s="7"/>
      <c r="CS24" s="7"/>
      <c r="CT24" s="7"/>
      <c r="CU24" s="7"/>
      <c r="CV24" s="7"/>
      <c r="CW24" s="7"/>
      <c r="CX24" s="7"/>
      <c r="CY24" s="7"/>
      <c r="CZ24" s="7"/>
      <c r="DA24" s="7"/>
      <c r="DB24" s="7"/>
      <c r="DC24" s="7"/>
      <c r="DD24" s="7"/>
      <c r="DE24" s="7"/>
      <c r="DF24" s="7"/>
      <c r="DG24" s="7"/>
      <c r="DH24" s="7"/>
      <c r="DI24" s="7"/>
      <c r="DJ24" s="7"/>
      <c r="DK24" s="7"/>
      <c r="DL24" s="7"/>
      <c r="DM24" s="7"/>
      <c r="DN24" s="7"/>
      <c r="DO24" s="7"/>
      <c r="DP24" s="7"/>
      <c r="DQ24" s="7"/>
      <c r="DR24" s="7"/>
      <c r="DS24" s="7"/>
      <c r="DT24" s="7"/>
      <c r="DU24" s="7"/>
      <c r="DV24" s="7"/>
      <c r="DW24" s="7"/>
      <c r="DX24" s="7"/>
      <c r="DY24" s="7"/>
      <c r="DZ24" s="7"/>
      <c r="EA24" s="7"/>
      <c r="EB24" s="7"/>
      <c r="EC24" s="7"/>
      <c r="ED24" s="7"/>
      <c r="EE24" s="7"/>
      <c r="EF24" s="7"/>
      <c r="EG24" s="7"/>
      <c r="EH24" s="7"/>
      <c r="EI24" s="7"/>
      <c r="EJ24" s="7"/>
      <c r="EK24" s="7"/>
      <c r="EL24" s="7"/>
      <c r="EM24" s="7"/>
      <c r="EN24" s="7"/>
      <c r="EO24" s="7"/>
      <c r="EP24" s="7"/>
      <c r="EQ24" s="7"/>
      <c r="ER24" s="7"/>
      <c r="ES24" s="7"/>
      <c r="ET24" s="7"/>
      <c r="EU24" s="7"/>
      <c r="EV24" s="7"/>
      <c r="EW24" s="7"/>
      <c r="EX24" s="7"/>
      <c r="EY24" s="7"/>
      <c r="EZ24" s="7"/>
      <c r="FA24" s="7"/>
      <c r="FB24" s="7"/>
      <c r="FC24" s="7"/>
      <c r="FD24" s="7"/>
      <c r="FE24" s="7"/>
      <c r="FF24" s="7"/>
      <c r="FG24" s="7"/>
      <c r="FH24" s="7"/>
      <c r="FI24" s="7"/>
      <c r="FJ24" s="7"/>
      <c r="FK24" s="7"/>
      <c r="FL24" s="7"/>
      <c r="FM24" s="7"/>
      <c r="FN24" s="7"/>
      <c r="FO24" s="7"/>
      <c r="FP24" s="7"/>
      <c r="FQ24" s="7"/>
      <c r="FR24" s="7"/>
      <c r="FS24" s="7"/>
      <c r="FT24" s="7"/>
      <c r="FU24" s="7"/>
      <c r="FV24" s="7"/>
      <c r="FW24" s="7"/>
      <c r="FX24" s="7"/>
      <c r="FY24" s="7"/>
      <c r="FZ24" s="7"/>
      <c r="GA24" s="7"/>
      <c r="GB24" s="7"/>
      <c r="GC24" s="7"/>
      <c r="GD24" s="7"/>
      <c r="GE24" s="7"/>
      <c r="GF24" s="7"/>
      <c r="GG24" s="7"/>
      <c r="GH24" s="7"/>
      <c r="GI24" s="7"/>
      <c r="GJ24" s="7"/>
      <c r="GK24" s="7"/>
      <c r="GL24" s="7"/>
      <c r="GM24" s="7"/>
      <c r="GN24" s="7"/>
      <c r="GO24" s="7"/>
      <c r="GP24" s="7"/>
      <c r="GQ24" s="7"/>
      <c r="GR24" s="7"/>
      <c r="GS24" s="7"/>
      <c r="GT24" s="7"/>
      <c r="GU24" s="7"/>
      <c r="GV24" s="7"/>
      <c r="GW24" s="7"/>
      <c r="GX24" s="7"/>
      <c r="GY24" s="7"/>
      <c r="GZ24" s="7"/>
      <c r="HA24" s="7"/>
      <c r="HB24" s="7"/>
      <c r="HC24" s="7"/>
      <c r="HD24" s="7"/>
      <c r="HE24" s="7"/>
      <c r="HF24" s="7"/>
      <c r="HG24" s="7"/>
    </row>
    <row r="25" spans="1:215" customFormat="1" ht="12.75" customHeight="1">
      <c r="A25" s="27" t="s">
        <v>1725</v>
      </c>
      <c r="B25" s="18">
        <v>8435134853277</v>
      </c>
      <c r="C25" s="15" t="s">
        <v>1734</v>
      </c>
      <c r="D25" s="10"/>
      <c r="E25" s="10"/>
      <c r="F25" s="10"/>
      <c r="G25" s="9">
        <v>1</v>
      </c>
      <c r="H25" s="8" t="s">
        <v>1808</v>
      </c>
      <c r="I25" s="21"/>
      <c r="J25" s="21"/>
      <c r="K25" s="21"/>
      <c r="L25" s="37">
        <v>6525</v>
      </c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  <c r="CA25" s="7"/>
      <c r="CB25" s="7"/>
      <c r="CC25" s="7"/>
      <c r="CD25" s="7"/>
      <c r="CE25" s="7"/>
      <c r="CF25" s="7"/>
      <c r="CG25" s="7"/>
      <c r="CH25" s="7"/>
      <c r="CI25" s="7"/>
      <c r="CJ25" s="7"/>
      <c r="CK25" s="7"/>
      <c r="CL25" s="7"/>
      <c r="CM25" s="7"/>
      <c r="CN25" s="7"/>
      <c r="CO25" s="7"/>
      <c r="CP25" s="7"/>
      <c r="CQ25" s="7"/>
      <c r="CR25" s="7"/>
      <c r="CS25" s="7"/>
      <c r="CT25" s="7"/>
      <c r="CU25" s="7"/>
      <c r="CV25" s="7"/>
      <c r="CW25" s="7"/>
      <c r="CX25" s="7"/>
      <c r="CY25" s="7"/>
      <c r="CZ25" s="7"/>
      <c r="DA25" s="7"/>
      <c r="DB25" s="7"/>
      <c r="DC25" s="7"/>
      <c r="DD25" s="7"/>
      <c r="DE25" s="7"/>
      <c r="DF25" s="7"/>
      <c r="DG25" s="7"/>
      <c r="DH25" s="7"/>
      <c r="DI25" s="7"/>
      <c r="DJ25" s="7"/>
      <c r="DK25" s="7"/>
      <c r="DL25" s="7"/>
      <c r="DM25" s="7"/>
      <c r="DN25" s="7"/>
      <c r="DO25" s="7"/>
      <c r="DP25" s="7"/>
      <c r="DQ25" s="7"/>
      <c r="DR25" s="7"/>
      <c r="DS25" s="7"/>
      <c r="DT25" s="7"/>
      <c r="DU25" s="7"/>
      <c r="DV25" s="7"/>
      <c r="DW25" s="7"/>
      <c r="DX25" s="7"/>
      <c r="DY25" s="7"/>
      <c r="DZ25" s="7"/>
      <c r="EA25" s="7"/>
      <c r="EB25" s="7"/>
      <c r="EC25" s="7"/>
      <c r="ED25" s="7"/>
      <c r="EE25" s="7"/>
      <c r="EF25" s="7"/>
      <c r="EG25" s="7"/>
      <c r="EH25" s="7"/>
      <c r="EI25" s="7"/>
      <c r="EJ25" s="7"/>
      <c r="EK25" s="7"/>
      <c r="EL25" s="7"/>
      <c r="EM25" s="7"/>
      <c r="EN25" s="7"/>
      <c r="EO25" s="7"/>
      <c r="EP25" s="7"/>
      <c r="EQ25" s="7"/>
      <c r="ER25" s="7"/>
      <c r="ES25" s="7"/>
      <c r="ET25" s="7"/>
      <c r="EU25" s="7"/>
      <c r="EV25" s="7"/>
      <c r="EW25" s="7"/>
      <c r="EX25" s="7"/>
      <c r="EY25" s="7"/>
      <c r="EZ25" s="7"/>
      <c r="FA25" s="7"/>
      <c r="FB25" s="7"/>
      <c r="FC25" s="7"/>
      <c r="FD25" s="7"/>
      <c r="FE25" s="7"/>
      <c r="FF25" s="7"/>
      <c r="FG25" s="7"/>
      <c r="FH25" s="7"/>
      <c r="FI25" s="7"/>
      <c r="FJ25" s="7"/>
      <c r="FK25" s="7"/>
      <c r="FL25" s="7"/>
      <c r="FM25" s="7"/>
      <c r="FN25" s="7"/>
      <c r="FO25" s="7"/>
      <c r="FP25" s="7"/>
      <c r="FQ25" s="7"/>
      <c r="FR25" s="7"/>
      <c r="FS25" s="7"/>
      <c r="FT25" s="7"/>
      <c r="FU25" s="7"/>
      <c r="FV25" s="7"/>
      <c r="FW25" s="7"/>
      <c r="FX25" s="7"/>
      <c r="FY25" s="7"/>
      <c r="FZ25" s="7"/>
      <c r="GA25" s="7"/>
      <c r="GB25" s="7"/>
      <c r="GC25" s="7"/>
      <c r="GD25" s="7"/>
      <c r="GE25" s="7"/>
      <c r="GF25" s="7"/>
      <c r="GG25" s="7"/>
      <c r="GH25" s="7"/>
      <c r="GI25" s="7"/>
      <c r="GJ25" s="7"/>
      <c r="GK25" s="7"/>
      <c r="GL25" s="7"/>
      <c r="GM25" s="7"/>
      <c r="GN25" s="7"/>
      <c r="GO25" s="7"/>
      <c r="GP25" s="7"/>
      <c r="GQ25" s="7"/>
      <c r="GR25" s="7"/>
      <c r="GS25" s="7"/>
      <c r="GT25" s="7"/>
      <c r="GU25" s="7"/>
      <c r="GV25" s="7"/>
      <c r="GW25" s="7"/>
      <c r="GX25" s="7"/>
      <c r="GY25" s="7"/>
      <c r="GZ25" s="7"/>
      <c r="HA25" s="7"/>
      <c r="HB25" s="7"/>
      <c r="HC25" s="7"/>
      <c r="HD25" s="7"/>
      <c r="HE25" s="7"/>
      <c r="HF25" s="7"/>
      <c r="HG25" s="7"/>
    </row>
    <row r="26" spans="1:215" customFormat="1" ht="12.75" customHeight="1">
      <c r="A26" s="27" t="s">
        <v>1726</v>
      </c>
      <c r="B26" s="18">
        <v>8435134853284</v>
      </c>
      <c r="C26" s="15" t="s">
        <v>1735</v>
      </c>
      <c r="D26" s="10"/>
      <c r="E26" s="10"/>
      <c r="F26" s="10"/>
      <c r="G26" s="9">
        <v>1</v>
      </c>
      <c r="H26" s="8" t="s">
        <v>1808</v>
      </c>
      <c r="I26" s="21"/>
      <c r="J26" s="21"/>
      <c r="K26" s="21"/>
      <c r="L26" s="37">
        <v>6741</v>
      </c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  <c r="CA26" s="7"/>
      <c r="CB26" s="7"/>
      <c r="CC26" s="7"/>
      <c r="CD26" s="7"/>
      <c r="CE26" s="7"/>
      <c r="CF26" s="7"/>
      <c r="CG26" s="7"/>
      <c r="CH26" s="7"/>
      <c r="CI26" s="7"/>
      <c r="CJ26" s="7"/>
      <c r="CK26" s="7"/>
      <c r="CL26" s="7"/>
      <c r="CM26" s="7"/>
      <c r="CN26" s="7"/>
      <c r="CO26" s="7"/>
      <c r="CP26" s="7"/>
      <c r="CQ26" s="7"/>
      <c r="CR26" s="7"/>
      <c r="CS26" s="7"/>
      <c r="CT26" s="7"/>
      <c r="CU26" s="7"/>
      <c r="CV26" s="7"/>
      <c r="CW26" s="7"/>
      <c r="CX26" s="7"/>
      <c r="CY26" s="7"/>
      <c r="CZ26" s="7"/>
      <c r="DA26" s="7"/>
      <c r="DB26" s="7"/>
      <c r="DC26" s="7"/>
      <c r="DD26" s="7"/>
      <c r="DE26" s="7"/>
      <c r="DF26" s="7"/>
      <c r="DG26" s="7"/>
      <c r="DH26" s="7"/>
      <c r="DI26" s="7"/>
      <c r="DJ26" s="7"/>
      <c r="DK26" s="7"/>
      <c r="DL26" s="7"/>
      <c r="DM26" s="7"/>
      <c r="DN26" s="7"/>
      <c r="DO26" s="7"/>
      <c r="DP26" s="7"/>
      <c r="DQ26" s="7"/>
      <c r="DR26" s="7"/>
      <c r="DS26" s="7"/>
      <c r="DT26" s="7"/>
      <c r="DU26" s="7"/>
      <c r="DV26" s="7"/>
      <c r="DW26" s="7"/>
      <c r="DX26" s="7"/>
      <c r="DY26" s="7"/>
      <c r="DZ26" s="7"/>
      <c r="EA26" s="7"/>
      <c r="EB26" s="7"/>
      <c r="EC26" s="7"/>
      <c r="ED26" s="7"/>
      <c r="EE26" s="7"/>
      <c r="EF26" s="7"/>
      <c r="EG26" s="7"/>
      <c r="EH26" s="7"/>
      <c r="EI26" s="7"/>
      <c r="EJ26" s="7"/>
      <c r="EK26" s="7"/>
      <c r="EL26" s="7"/>
      <c r="EM26" s="7"/>
      <c r="EN26" s="7"/>
      <c r="EO26" s="7"/>
      <c r="EP26" s="7"/>
      <c r="EQ26" s="7"/>
      <c r="ER26" s="7"/>
      <c r="ES26" s="7"/>
      <c r="ET26" s="7"/>
      <c r="EU26" s="7"/>
      <c r="EV26" s="7"/>
      <c r="EW26" s="7"/>
      <c r="EX26" s="7"/>
      <c r="EY26" s="7"/>
      <c r="EZ26" s="7"/>
      <c r="FA26" s="7"/>
      <c r="FB26" s="7"/>
      <c r="FC26" s="7"/>
      <c r="FD26" s="7"/>
      <c r="FE26" s="7"/>
      <c r="FF26" s="7"/>
      <c r="FG26" s="7"/>
      <c r="FH26" s="7"/>
      <c r="FI26" s="7"/>
      <c r="FJ26" s="7"/>
      <c r="FK26" s="7"/>
      <c r="FL26" s="7"/>
      <c r="FM26" s="7"/>
      <c r="FN26" s="7"/>
      <c r="FO26" s="7"/>
      <c r="FP26" s="7"/>
      <c r="FQ26" s="7"/>
      <c r="FR26" s="7"/>
      <c r="FS26" s="7"/>
      <c r="FT26" s="7"/>
      <c r="FU26" s="7"/>
      <c r="FV26" s="7"/>
      <c r="FW26" s="7"/>
      <c r="FX26" s="7"/>
      <c r="FY26" s="7"/>
      <c r="FZ26" s="7"/>
      <c r="GA26" s="7"/>
      <c r="GB26" s="7"/>
      <c r="GC26" s="7"/>
      <c r="GD26" s="7"/>
      <c r="GE26" s="7"/>
      <c r="GF26" s="7"/>
      <c r="GG26" s="7"/>
      <c r="GH26" s="7"/>
      <c r="GI26" s="7"/>
      <c r="GJ26" s="7"/>
      <c r="GK26" s="7"/>
      <c r="GL26" s="7"/>
      <c r="GM26" s="7"/>
      <c r="GN26" s="7"/>
      <c r="GO26" s="7"/>
      <c r="GP26" s="7"/>
      <c r="GQ26" s="7"/>
      <c r="GR26" s="7"/>
      <c r="GS26" s="7"/>
      <c r="GT26" s="7"/>
      <c r="GU26" s="7"/>
      <c r="GV26" s="7"/>
      <c r="GW26" s="7"/>
      <c r="GX26" s="7"/>
      <c r="GY26" s="7"/>
      <c r="GZ26" s="7"/>
      <c r="HA26" s="7"/>
      <c r="HB26" s="7"/>
      <c r="HC26" s="7"/>
      <c r="HD26" s="7"/>
      <c r="HE26" s="7"/>
      <c r="HF26" s="7"/>
      <c r="HG26" s="7"/>
    </row>
    <row r="27" spans="1:215" customFormat="1" ht="12.75" customHeight="1">
      <c r="A27" s="27" t="s">
        <v>1727</v>
      </c>
      <c r="B27" s="18">
        <v>8435134853291</v>
      </c>
      <c r="C27" s="15" t="s">
        <v>1736</v>
      </c>
      <c r="D27" s="10"/>
      <c r="E27" s="10"/>
      <c r="F27" s="10"/>
      <c r="G27" s="9">
        <v>1</v>
      </c>
      <c r="H27" s="8" t="s">
        <v>1808</v>
      </c>
      <c r="I27" s="21"/>
      <c r="J27" s="21"/>
      <c r="K27" s="21"/>
      <c r="L27" s="37">
        <v>7981</v>
      </c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7"/>
      <c r="BM27" s="7"/>
      <c r="BN27" s="7"/>
      <c r="BO27" s="7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  <c r="CA27" s="7"/>
      <c r="CB27" s="7"/>
      <c r="CC27" s="7"/>
      <c r="CD27" s="7"/>
      <c r="CE27" s="7"/>
      <c r="CF27" s="7"/>
      <c r="CG27" s="7"/>
      <c r="CH27" s="7"/>
      <c r="CI27" s="7"/>
      <c r="CJ27" s="7"/>
      <c r="CK27" s="7"/>
      <c r="CL27" s="7"/>
      <c r="CM27" s="7"/>
      <c r="CN27" s="7"/>
      <c r="CO27" s="7"/>
      <c r="CP27" s="7"/>
      <c r="CQ27" s="7"/>
      <c r="CR27" s="7"/>
      <c r="CS27" s="7"/>
      <c r="CT27" s="7"/>
      <c r="CU27" s="7"/>
      <c r="CV27" s="7"/>
      <c r="CW27" s="7"/>
      <c r="CX27" s="7"/>
      <c r="CY27" s="7"/>
      <c r="CZ27" s="7"/>
      <c r="DA27" s="7"/>
      <c r="DB27" s="7"/>
      <c r="DC27" s="7"/>
      <c r="DD27" s="7"/>
      <c r="DE27" s="7"/>
      <c r="DF27" s="7"/>
      <c r="DG27" s="7"/>
      <c r="DH27" s="7"/>
      <c r="DI27" s="7"/>
      <c r="DJ27" s="7"/>
      <c r="DK27" s="7"/>
      <c r="DL27" s="7"/>
      <c r="DM27" s="7"/>
      <c r="DN27" s="7"/>
      <c r="DO27" s="7"/>
      <c r="DP27" s="7"/>
      <c r="DQ27" s="7"/>
      <c r="DR27" s="7"/>
      <c r="DS27" s="7"/>
      <c r="DT27" s="7"/>
      <c r="DU27" s="7"/>
      <c r="DV27" s="7"/>
      <c r="DW27" s="7"/>
      <c r="DX27" s="7"/>
      <c r="DY27" s="7"/>
      <c r="DZ27" s="7"/>
      <c r="EA27" s="7"/>
      <c r="EB27" s="7"/>
      <c r="EC27" s="7"/>
      <c r="ED27" s="7"/>
      <c r="EE27" s="7"/>
      <c r="EF27" s="7"/>
      <c r="EG27" s="7"/>
      <c r="EH27" s="7"/>
      <c r="EI27" s="7"/>
      <c r="EJ27" s="7"/>
      <c r="EK27" s="7"/>
      <c r="EL27" s="7"/>
      <c r="EM27" s="7"/>
      <c r="EN27" s="7"/>
      <c r="EO27" s="7"/>
      <c r="EP27" s="7"/>
      <c r="EQ27" s="7"/>
      <c r="ER27" s="7"/>
      <c r="ES27" s="7"/>
      <c r="ET27" s="7"/>
      <c r="EU27" s="7"/>
      <c r="EV27" s="7"/>
      <c r="EW27" s="7"/>
      <c r="EX27" s="7"/>
      <c r="EY27" s="7"/>
      <c r="EZ27" s="7"/>
      <c r="FA27" s="7"/>
      <c r="FB27" s="7"/>
      <c r="FC27" s="7"/>
      <c r="FD27" s="7"/>
      <c r="FE27" s="7"/>
      <c r="FF27" s="7"/>
      <c r="FG27" s="7"/>
      <c r="FH27" s="7"/>
      <c r="FI27" s="7"/>
      <c r="FJ27" s="7"/>
      <c r="FK27" s="7"/>
      <c r="FL27" s="7"/>
      <c r="FM27" s="7"/>
      <c r="FN27" s="7"/>
      <c r="FO27" s="7"/>
      <c r="FP27" s="7"/>
      <c r="FQ27" s="7"/>
      <c r="FR27" s="7"/>
      <c r="FS27" s="7"/>
      <c r="FT27" s="7"/>
      <c r="FU27" s="7"/>
      <c r="FV27" s="7"/>
      <c r="FW27" s="7"/>
      <c r="FX27" s="7"/>
      <c r="FY27" s="7"/>
      <c r="FZ27" s="7"/>
      <c r="GA27" s="7"/>
      <c r="GB27" s="7"/>
      <c r="GC27" s="7"/>
      <c r="GD27" s="7"/>
      <c r="GE27" s="7"/>
      <c r="GF27" s="7"/>
      <c r="GG27" s="7"/>
      <c r="GH27" s="7"/>
      <c r="GI27" s="7"/>
      <c r="GJ27" s="7"/>
      <c r="GK27" s="7"/>
      <c r="GL27" s="7"/>
      <c r="GM27" s="7"/>
      <c r="GN27" s="7"/>
      <c r="GO27" s="7"/>
      <c r="GP27" s="7"/>
      <c r="GQ27" s="7"/>
      <c r="GR27" s="7"/>
      <c r="GS27" s="7"/>
      <c r="GT27" s="7"/>
      <c r="GU27" s="7"/>
      <c r="GV27" s="7"/>
      <c r="GW27" s="7"/>
      <c r="GX27" s="7"/>
      <c r="GY27" s="7"/>
      <c r="GZ27" s="7"/>
      <c r="HA27" s="7"/>
      <c r="HB27" s="7"/>
      <c r="HC27" s="7"/>
      <c r="HD27" s="7"/>
      <c r="HE27" s="7"/>
      <c r="HF27" s="7"/>
      <c r="HG27" s="7"/>
    </row>
    <row r="28" spans="1:215" customFormat="1" ht="12.75" customHeight="1">
      <c r="A28" s="27" t="s">
        <v>1728</v>
      </c>
      <c r="B28" s="18">
        <v>8435134853307</v>
      </c>
      <c r="C28" s="15" t="s">
        <v>1737</v>
      </c>
      <c r="D28" s="10"/>
      <c r="E28" s="10"/>
      <c r="F28" s="10"/>
      <c r="G28" s="9">
        <v>1</v>
      </c>
      <c r="H28" s="8" t="s">
        <v>1808</v>
      </c>
      <c r="I28" s="21"/>
      <c r="J28" s="21"/>
      <c r="K28" s="21"/>
      <c r="L28" s="37">
        <v>6859</v>
      </c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7"/>
      <c r="BM28" s="7"/>
      <c r="BN28" s="7"/>
      <c r="BO28" s="7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7"/>
      <c r="CA28" s="7"/>
      <c r="CB28" s="7"/>
      <c r="CC28" s="7"/>
      <c r="CD28" s="7"/>
      <c r="CE28" s="7"/>
      <c r="CF28" s="7"/>
      <c r="CG28" s="7"/>
      <c r="CH28" s="7"/>
      <c r="CI28" s="7"/>
      <c r="CJ28" s="7"/>
      <c r="CK28" s="7"/>
      <c r="CL28" s="7"/>
      <c r="CM28" s="7"/>
      <c r="CN28" s="7"/>
      <c r="CO28" s="7"/>
      <c r="CP28" s="7"/>
      <c r="CQ28" s="7"/>
      <c r="CR28" s="7"/>
      <c r="CS28" s="7"/>
      <c r="CT28" s="7"/>
      <c r="CU28" s="7"/>
      <c r="CV28" s="7"/>
      <c r="CW28" s="7"/>
      <c r="CX28" s="7"/>
      <c r="CY28" s="7"/>
      <c r="CZ28" s="7"/>
      <c r="DA28" s="7"/>
      <c r="DB28" s="7"/>
      <c r="DC28" s="7"/>
      <c r="DD28" s="7"/>
      <c r="DE28" s="7"/>
      <c r="DF28" s="7"/>
      <c r="DG28" s="7"/>
      <c r="DH28" s="7"/>
      <c r="DI28" s="7"/>
      <c r="DJ28" s="7"/>
      <c r="DK28" s="7"/>
      <c r="DL28" s="7"/>
      <c r="DM28" s="7"/>
      <c r="DN28" s="7"/>
      <c r="DO28" s="7"/>
      <c r="DP28" s="7"/>
      <c r="DQ28" s="7"/>
      <c r="DR28" s="7"/>
      <c r="DS28" s="7"/>
      <c r="DT28" s="7"/>
      <c r="DU28" s="7"/>
      <c r="DV28" s="7"/>
      <c r="DW28" s="7"/>
      <c r="DX28" s="7"/>
      <c r="DY28" s="7"/>
      <c r="DZ28" s="7"/>
      <c r="EA28" s="7"/>
      <c r="EB28" s="7"/>
      <c r="EC28" s="7"/>
      <c r="ED28" s="7"/>
      <c r="EE28" s="7"/>
      <c r="EF28" s="7"/>
      <c r="EG28" s="7"/>
      <c r="EH28" s="7"/>
      <c r="EI28" s="7"/>
      <c r="EJ28" s="7"/>
      <c r="EK28" s="7"/>
      <c r="EL28" s="7"/>
      <c r="EM28" s="7"/>
      <c r="EN28" s="7"/>
      <c r="EO28" s="7"/>
      <c r="EP28" s="7"/>
      <c r="EQ28" s="7"/>
      <c r="ER28" s="7"/>
      <c r="ES28" s="7"/>
      <c r="ET28" s="7"/>
      <c r="EU28" s="7"/>
      <c r="EV28" s="7"/>
      <c r="EW28" s="7"/>
      <c r="EX28" s="7"/>
      <c r="EY28" s="7"/>
      <c r="EZ28" s="7"/>
      <c r="FA28" s="7"/>
      <c r="FB28" s="7"/>
      <c r="FC28" s="7"/>
      <c r="FD28" s="7"/>
      <c r="FE28" s="7"/>
      <c r="FF28" s="7"/>
      <c r="FG28" s="7"/>
      <c r="FH28" s="7"/>
      <c r="FI28" s="7"/>
      <c r="FJ28" s="7"/>
      <c r="FK28" s="7"/>
      <c r="FL28" s="7"/>
      <c r="FM28" s="7"/>
      <c r="FN28" s="7"/>
      <c r="FO28" s="7"/>
      <c r="FP28" s="7"/>
      <c r="FQ28" s="7"/>
      <c r="FR28" s="7"/>
      <c r="FS28" s="7"/>
      <c r="FT28" s="7"/>
      <c r="FU28" s="7"/>
      <c r="FV28" s="7"/>
      <c r="FW28" s="7"/>
      <c r="FX28" s="7"/>
      <c r="FY28" s="7"/>
      <c r="FZ28" s="7"/>
      <c r="GA28" s="7"/>
      <c r="GB28" s="7"/>
      <c r="GC28" s="7"/>
      <c r="GD28" s="7"/>
      <c r="GE28" s="7"/>
      <c r="GF28" s="7"/>
      <c r="GG28" s="7"/>
      <c r="GH28" s="7"/>
      <c r="GI28" s="7"/>
      <c r="GJ28" s="7"/>
      <c r="GK28" s="7"/>
      <c r="GL28" s="7"/>
      <c r="GM28" s="7"/>
      <c r="GN28" s="7"/>
      <c r="GO28" s="7"/>
      <c r="GP28" s="7"/>
      <c r="GQ28" s="7"/>
      <c r="GR28" s="7"/>
      <c r="GS28" s="7"/>
      <c r="GT28" s="7"/>
      <c r="GU28" s="7"/>
      <c r="GV28" s="7"/>
      <c r="GW28" s="7"/>
      <c r="GX28" s="7"/>
      <c r="GY28" s="7"/>
      <c r="GZ28" s="7"/>
      <c r="HA28" s="7"/>
      <c r="HB28" s="7"/>
      <c r="HC28" s="7"/>
      <c r="HD28" s="7"/>
      <c r="HE28" s="7"/>
      <c r="HF28" s="7"/>
      <c r="HG28" s="7"/>
    </row>
    <row r="29" spans="1:215" customFormat="1" ht="12.75" customHeight="1">
      <c r="A29" s="27" t="s">
        <v>1729</v>
      </c>
      <c r="B29" s="18">
        <v>8435134853314</v>
      </c>
      <c r="C29" s="15" t="s">
        <v>1738</v>
      </c>
      <c r="D29" s="10"/>
      <c r="E29" s="10"/>
      <c r="F29" s="10"/>
      <c r="G29" s="9">
        <v>1</v>
      </c>
      <c r="H29" s="8" t="s">
        <v>1808</v>
      </c>
      <c r="I29" s="21"/>
      <c r="J29" s="21"/>
      <c r="K29" s="21"/>
      <c r="L29" s="37">
        <v>7075</v>
      </c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  <c r="BO29" s="7"/>
      <c r="BP29" s="7"/>
      <c r="BQ29" s="7"/>
      <c r="BR29" s="7"/>
      <c r="BS29" s="7"/>
      <c r="BT29" s="7"/>
      <c r="BU29" s="7"/>
      <c r="BV29" s="7"/>
      <c r="BW29" s="7"/>
      <c r="BX29" s="7"/>
      <c r="BY29" s="7"/>
      <c r="BZ29" s="7"/>
      <c r="CA29" s="7"/>
      <c r="CB29" s="7"/>
      <c r="CC29" s="7"/>
      <c r="CD29" s="7"/>
      <c r="CE29" s="7"/>
      <c r="CF29" s="7"/>
      <c r="CG29" s="7"/>
      <c r="CH29" s="7"/>
      <c r="CI29" s="7"/>
      <c r="CJ29" s="7"/>
      <c r="CK29" s="7"/>
      <c r="CL29" s="7"/>
      <c r="CM29" s="7"/>
      <c r="CN29" s="7"/>
      <c r="CO29" s="7"/>
      <c r="CP29" s="7"/>
      <c r="CQ29" s="7"/>
      <c r="CR29" s="7"/>
      <c r="CS29" s="7"/>
      <c r="CT29" s="7"/>
      <c r="CU29" s="7"/>
      <c r="CV29" s="7"/>
      <c r="CW29" s="7"/>
      <c r="CX29" s="7"/>
      <c r="CY29" s="7"/>
      <c r="CZ29" s="7"/>
      <c r="DA29" s="7"/>
      <c r="DB29" s="7"/>
      <c r="DC29" s="7"/>
      <c r="DD29" s="7"/>
      <c r="DE29" s="7"/>
      <c r="DF29" s="7"/>
      <c r="DG29" s="7"/>
      <c r="DH29" s="7"/>
      <c r="DI29" s="7"/>
      <c r="DJ29" s="7"/>
      <c r="DK29" s="7"/>
      <c r="DL29" s="7"/>
      <c r="DM29" s="7"/>
      <c r="DN29" s="7"/>
      <c r="DO29" s="7"/>
      <c r="DP29" s="7"/>
      <c r="DQ29" s="7"/>
      <c r="DR29" s="7"/>
      <c r="DS29" s="7"/>
      <c r="DT29" s="7"/>
      <c r="DU29" s="7"/>
      <c r="DV29" s="7"/>
      <c r="DW29" s="7"/>
      <c r="DX29" s="7"/>
      <c r="DY29" s="7"/>
      <c r="DZ29" s="7"/>
      <c r="EA29" s="7"/>
      <c r="EB29" s="7"/>
      <c r="EC29" s="7"/>
      <c r="ED29" s="7"/>
      <c r="EE29" s="7"/>
      <c r="EF29" s="7"/>
      <c r="EG29" s="7"/>
      <c r="EH29" s="7"/>
      <c r="EI29" s="7"/>
      <c r="EJ29" s="7"/>
      <c r="EK29" s="7"/>
      <c r="EL29" s="7"/>
      <c r="EM29" s="7"/>
      <c r="EN29" s="7"/>
      <c r="EO29" s="7"/>
      <c r="EP29" s="7"/>
      <c r="EQ29" s="7"/>
      <c r="ER29" s="7"/>
      <c r="ES29" s="7"/>
      <c r="ET29" s="7"/>
      <c r="EU29" s="7"/>
      <c r="EV29" s="7"/>
      <c r="EW29" s="7"/>
      <c r="EX29" s="7"/>
      <c r="EY29" s="7"/>
      <c r="EZ29" s="7"/>
      <c r="FA29" s="7"/>
      <c r="FB29" s="7"/>
      <c r="FC29" s="7"/>
      <c r="FD29" s="7"/>
      <c r="FE29" s="7"/>
      <c r="FF29" s="7"/>
      <c r="FG29" s="7"/>
      <c r="FH29" s="7"/>
      <c r="FI29" s="7"/>
      <c r="FJ29" s="7"/>
      <c r="FK29" s="7"/>
      <c r="FL29" s="7"/>
      <c r="FM29" s="7"/>
      <c r="FN29" s="7"/>
      <c r="FO29" s="7"/>
      <c r="FP29" s="7"/>
      <c r="FQ29" s="7"/>
      <c r="FR29" s="7"/>
      <c r="FS29" s="7"/>
      <c r="FT29" s="7"/>
      <c r="FU29" s="7"/>
      <c r="FV29" s="7"/>
      <c r="FW29" s="7"/>
      <c r="FX29" s="7"/>
      <c r="FY29" s="7"/>
      <c r="FZ29" s="7"/>
      <c r="GA29" s="7"/>
      <c r="GB29" s="7"/>
      <c r="GC29" s="7"/>
      <c r="GD29" s="7"/>
      <c r="GE29" s="7"/>
      <c r="GF29" s="7"/>
      <c r="GG29" s="7"/>
      <c r="GH29" s="7"/>
      <c r="GI29" s="7"/>
      <c r="GJ29" s="7"/>
      <c r="GK29" s="7"/>
      <c r="GL29" s="7"/>
      <c r="GM29" s="7"/>
      <c r="GN29" s="7"/>
      <c r="GO29" s="7"/>
      <c r="GP29" s="7"/>
      <c r="GQ29" s="7"/>
      <c r="GR29" s="7"/>
      <c r="GS29" s="7"/>
      <c r="GT29" s="7"/>
      <c r="GU29" s="7"/>
      <c r="GV29" s="7"/>
      <c r="GW29" s="7"/>
      <c r="GX29" s="7"/>
      <c r="GY29" s="7"/>
      <c r="GZ29" s="7"/>
      <c r="HA29" s="7"/>
      <c r="HB29" s="7"/>
      <c r="HC29" s="7"/>
      <c r="HD29" s="7"/>
      <c r="HE29" s="7"/>
      <c r="HF29" s="7"/>
      <c r="HG29" s="7"/>
    </row>
    <row r="30" spans="1:215" customFormat="1" ht="12.75" customHeight="1">
      <c r="A30" s="27" t="s">
        <v>1730</v>
      </c>
      <c r="B30" s="18">
        <v>8435134853321</v>
      </c>
      <c r="C30" s="15" t="s">
        <v>1739</v>
      </c>
      <c r="D30" s="10"/>
      <c r="E30" s="10"/>
      <c r="F30" s="10"/>
      <c r="G30" s="9">
        <v>1</v>
      </c>
      <c r="H30" s="8" t="s">
        <v>1808</v>
      </c>
      <c r="I30" s="21"/>
      <c r="J30" s="21"/>
      <c r="K30" s="21"/>
      <c r="L30" s="37">
        <v>8315</v>
      </c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  <c r="BO30" s="7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  <c r="CA30" s="7"/>
      <c r="CB30" s="7"/>
      <c r="CC30" s="7"/>
      <c r="CD30" s="7"/>
      <c r="CE30" s="7"/>
      <c r="CF30" s="7"/>
      <c r="CG30" s="7"/>
      <c r="CH30" s="7"/>
      <c r="CI30" s="7"/>
      <c r="CJ30" s="7"/>
      <c r="CK30" s="7"/>
      <c r="CL30" s="7"/>
      <c r="CM30" s="7"/>
      <c r="CN30" s="7"/>
      <c r="CO30" s="7"/>
      <c r="CP30" s="7"/>
      <c r="CQ30" s="7"/>
      <c r="CR30" s="7"/>
      <c r="CS30" s="7"/>
      <c r="CT30" s="7"/>
      <c r="CU30" s="7"/>
      <c r="CV30" s="7"/>
      <c r="CW30" s="7"/>
      <c r="CX30" s="7"/>
      <c r="CY30" s="7"/>
      <c r="CZ30" s="7"/>
      <c r="DA30" s="7"/>
      <c r="DB30" s="7"/>
      <c r="DC30" s="7"/>
      <c r="DD30" s="7"/>
      <c r="DE30" s="7"/>
      <c r="DF30" s="7"/>
      <c r="DG30" s="7"/>
      <c r="DH30" s="7"/>
      <c r="DI30" s="7"/>
      <c r="DJ30" s="7"/>
      <c r="DK30" s="7"/>
      <c r="DL30" s="7"/>
      <c r="DM30" s="7"/>
      <c r="DN30" s="7"/>
      <c r="DO30" s="7"/>
      <c r="DP30" s="7"/>
      <c r="DQ30" s="7"/>
      <c r="DR30" s="7"/>
      <c r="DS30" s="7"/>
      <c r="DT30" s="7"/>
      <c r="DU30" s="7"/>
      <c r="DV30" s="7"/>
      <c r="DW30" s="7"/>
      <c r="DX30" s="7"/>
      <c r="DY30" s="7"/>
      <c r="DZ30" s="7"/>
      <c r="EA30" s="7"/>
      <c r="EB30" s="7"/>
      <c r="EC30" s="7"/>
      <c r="ED30" s="7"/>
      <c r="EE30" s="7"/>
      <c r="EF30" s="7"/>
      <c r="EG30" s="7"/>
      <c r="EH30" s="7"/>
      <c r="EI30" s="7"/>
      <c r="EJ30" s="7"/>
      <c r="EK30" s="7"/>
      <c r="EL30" s="7"/>
      <c r="EM30" s="7"/>
      <c r="EN30" s="7"/>
      <c r="EO30" s="7"/>
      <c r="EP30" s="7"/>
      <c r="EQ30" s="7"/>
      <c r="ER30" s="7"/>
      <c r="ES30" s="7"/>
      <c r="ET30" s="7"/>
      <c r="EU30" s="7"/>
      <c r="EV30" s="7"/>
      <c r="EW30" s="7"/>
      <c r="EX30" s="7"/>
      <c r="EY30" s="7"/>
      <c r="EZ30" s="7"/>
      <c r="FA30" s="7"/>
      <c r="FB30" s="7"/>
      <c r="FC30" s="7"/>
      <c r="FD30" s="7"/>
      <c r="FE30" s="7"/>
      <c r="FF30" s="7"/>
      <c r="FG30" s="7"/>
      <c r="FH30" s="7"/>
      <c r="FI30" s="7"/>
      <c r="FJ30" s="7"/>
      <c r="FK30" s="7"/>
      <c r="FL30" s="7"/>
      <c r="FM30" s="7"/>
      <c r="FN30" s="7"/>
      <c r="FO30" s="7"/>
      <c r="FP30" s="7"/>
      <c r="FQ30" s="7"/>
      <c r="FR30" s="7"/>
      <c r="FS30" s="7"/>
      <c r="FT30" s="7"/>
      <c r="FU30" s="7"/>
      <c r="FV30" s="7"/>
      <c r="FW30" s="7"/>
      <c r="FX30" s="7"/>
      <c r="FY30" s="7"/>
      <c r="FZ30" s="7"/>
      <c r="GA30" s="7"/>
      <c r="GB30" s="7"/>
      <c r="GC30" s="7"/>
      <c r="GD30" s="7"/>
      <c r="GE30" s="7"/>
      <c r="GF30" s="7"/>
      <c r="GG30" s="7"/>
      <c r="GH30" s="7"/>
      <c r="GI30" s="7"/>
      <c r="GJ30" s="7"/>
      <c r="GK30" s="7"/>
      <c r="GL30" s="7"/>
      <c r="GM30" s="7"/>
      <c r="GN30" s="7"/>
      <c r="GO30" s="7"/>
      <c r="GP30" s="7"/>
      <c r="GQ30" s="7"/>
      <c r="GR30" s="7"/>
      <c r="GS30" s="7"/>
      <c r="GT30" s="7"/>
      <c r="GU30" s="7"/>
      <c r="GV30" s="7"/>
      <c r="GW30" s="7"/>
      <c r="GX30" s="7"/>
      <c r="GY30" s="7"/>
      <c r="GZ30" s="7"/>
      <c r="HA30" s="7"/>
      <c r="HB30" s="7"/>
      <c r="HC30" s="7"/>
      <c r="HD30" s="7"/>
      <c r="HE30" s="7"/>
      <c r="HF30" s="7"/>
      <c r="HG30" s="7"/>
    </row>
    <row r="31" spans="1:215" customFormat="1" ht="12.75" customHeight="1">
      <c r="A31" s="27" t="s">
        <v>1731</v>
      </c>
      <c r="B31" s="18">
        <v>8435134853338</v>
      </c>
      <c r="C31" s="15" t="s">
        <v>1740</v>
      </c>
      <c r="D31" s="10"/>
      <c r="E31" s="10"/>
      <c r="F31" s="10"/>
      <c r="G31" s="9">
        <v>1</v>
      </c>
      <c r="H31" s="8" t="s">
        <v>1808</v>
      </c>
      <c r="I31" s="21"/>
      <c r="J31" s="21"/>
      <c r="K31" s="21"/>
      <c r="L31" s="37">
        <v>9675</v>
      </c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  <c r="CA31" s="7"/>
      <c r="CB31" s="7"/>
      <c r="CC31" s="7"/>
      <c r="CD31" s="7"/>
      <c r="CE31" s="7"/>
      <c r="CF31" s="7"/>
      <c r="CG31" s="7"/>
      <c r="CH31" s="7"/>
      <c r="CI31" s="7"/>
      <c r="CJ31" s="7"/>
      <c r="CK31" s="7"/>
      <c r="CL31" s="7"/>
      <c r="CM31" s="7"/>
      <c r="CN31" s="7"/>
      <c r="CO31" s="7"/>
      <c r="CP31" s="7"/>
      <c r="CQ31" s="7"/>
      <c r="CR31" s="7"/>
      <c r="CS31" s="7"/>
      <c r="CT31" s="7"/>
      <c r="CU31" s="7"/>
      <c r="CV31" s="7"/>
      <c r="CW31" s="7"/>
      <c r="CX31" s="7"/>
      <c r="CY31" s="7"/>
      <c r="CZ31" s="7"/>
      <c r="DA31" s="7"/>
      <c r="DB31" s="7"/>
      <c r="DC31" s="7"/>
      <c r="DD31" s="7"/>
      <c r="DE31" s="7"/>
      <c r="DF31" s="7"/>
      <c r="DG31" s="7"/>
      <c r="DH31" s="7"/>
      <c r="DI31" s="7"/>
      <c r="DJ31" s="7"/>
      <c r="DK31" s="7"/>
      <c r="DL31" s="7"/>
      <c r="DM31" s="7"/>
      <c r="DN31" s="7"/>
      <c r="DO31" s="7"/>
      <c r="DP31" s="7"/>
      <c r="DQ31" s="7"/>
      <c r="DR31" s="7"/>
      <c r="DS31" s="7"/>
      <c r="DT31" s="7"/>
      <c r="DU31" s="7"/>
      <c r="DV31" s="7"/>
      <c r="DW31" s="7"/>
      <c r="DX31" s="7"/>
      <c r="DY31" s="7"/>
      <c r="DZ31" s="7"/>
      <c r="EA31" s="7"/>
      <c r="EB31" s="7"/>
      <c r="EC31" s="7"/>
      <c r="ED31" s="7"/>
      <c r="EE31" s="7"/>
      <c r="EF31" s="7"/>
      <c r="EG31" s="7"/>
      <c r="EH31" s="7"/>
      <c r="EI31" s="7"/>
      <c r="EJ31" s="7"/>
      <c r="EK31" s="7"/>
      <c r="EL31" s="7"/>
      <c r="EM31" s="7"/>
      <c r="EN31" s="7"/>
      <c r="EO31" s="7"/>
      <c r="EP31" s="7"/>
      <c r="EQ31" s="7"/>
      <c r="ER31" s="7"/>
      <c r="ES31" s="7"/>
      <c r="ET31" s="7"/>
      <c r="EU31" s="7"/>
      <c r="EV31" s="7"/>
      <c r="EW31" s="7"/>
      <c r="EX31" s="7"/>
      <c r="EY31" s="7"/>
      <c r="EZ31" s="7"/>
      <c r="FA31" s="7"/>
      <c r="FB31" s="7"/>
      <c r="FC31" s="7"/>
      <c r="FD31" s="7"/>
      <c r="FE31" s="7"/>
      <c r="FF31" s="7"/>
      <c r="FG31" s="7"/>
      <c r="FH31" s="7"/>
      <c r="FI31" s="7"/>
      <c r="FJ31" s="7"/>
      <c r="FK31" s="7"/>
      <c r="FL31" s="7"/>
      <c r="FM31" s="7"/>
      <c r="FN31" s="7"/>
      <c r="FO31" s="7"/>
      <c r="FP31" s="7"/>
      <c r="FQ31" s="7"/>
      <c r="FR31" s="7"/>
      <c r="FS31" s="7"/>
      <c r="FT31" s="7"/>
      <c r="FU31" s="7"/>
      <c r="FV31" s="7"/>
      <c r="FW31" s="7"/>
      <c r="FX31" s="7"/>
      <c r="FY31" s="7"/>
      <c r="FZ31" s="7"/>
      <c r="GA31" s="7"/>
      <c r="GB31" s="7"/>
      <c r="GC31" s="7"/>
      <c r="GD31" s="7"/>
      <c r="GE31" s="7"/>
      <c r="GF31" s="7"/>
      <c r="GG31" s="7"/>
      <c r="GH31" s="7"/>
      <c r="GI31" s="7"/>
      <c r="GJ31" s="7"/>
      <c r="GK31" s="7"/>
      <c r="GL31" s="7"/>
      <c r="GM31" s="7"/>
      <c r="GN31" s="7"/>
      <c r="GO31" s="7"/>
      <c r="GP31" s="7"/>
      <c r="GQ31" s="7"/>
      <c r="GR31" s="7"/>
      <c r="GS31" s="7"/>
      <c r="GT31" s="7"/>
      <c r="GU31" s="7"/>
      <c r="GV31" s="7"/>
      <c r="GW31" s="7"/>
      <c r="GX31" s="7"/>
      <c r="GY31" s="7"/>
      <c r="GZ31" s="7"/>
      <c r="HA31" s="7"/>
      <c r="HB31" s="7"/>
      <c r="HC31" s="7"/>
      <c r="HD31" s="7"/>
      <c r="HE31" s="7"/>
      <c r="HF31" s="7"/>
      <c r="HG31" s="7"/>
    </row>
    <row r="32" spans="1:215" customFormat="1" ht="12.75" customHeight="1">
      <c r="A32" s="27" t="s">
        <v>1732</v>
      </c>
      <c r="B32" s="18">
        <v>8435134853345</v>
      </c>
      <c r="C32" s="15" t="s">
        <v>1741</v>
      </c>
      <c r="D32" s="10"/>
      <c r="E32" s="10"/>
      <c r="F32" s="10"/>
      <c r="G32" s="9">
        <v>1</v>
      </c>
      <c r="H32" s="8" t="s">
        <v>1808</v>
      </c>
      <c r="I32" s="21"/>
      <c r="J32" s="21"/>
      <c r="K32" s="21"/>
      <c r="L32" s="37">
        <v>8549</v>
      </c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7"/>
      <c r="BM32" s="7"/>
      <c r="BN32" s="7"/>
      <c r="BO32" s="7"/>
      <c r="BP32" s="7"/>
      <c r="BQ32" s="7"/>
      <c r="BR32" s="7"/>
      <c r="BS32" s="7"/>
      <c r="BT32" s="7"/>
      <c r="BU32" s="7"/>
      <c r="BV32" s="7"/>
      <c r="BW32" s="7"/>
      <c r="BX32" s="7"/>
      <c r="BY32" s="7"/>
      <c r="BZ32" s="7"/>
      <c r="CA32" s="7"/>
      <c r="CB32" s="7"/>
      <c r="CC32" s="7"/>
      <c r="CD32" s="7"/>
      <c r="CE32" s="7"/>
      <c r="CF32" s="7"/>
      <c r="CG32" s="7"/>
      <c r="CH32" s="7"/>
      <c r="CI32" s="7"/>
      <c r="CJ32" s="7"/>
      <c r="CK32" s="7"/>
      <c r="CL32" s="7"/>
      <c r="CM32" s="7"/>
      <c r="CN32" s="7"/>
      <c r="CO32" s="7"/>
      <c r="CP32" s="7"/>
      <c r="CQ32" s="7"/>
      <c r="CR32" s="7"/>
      <c r="CS32" s="7"/>
      <c r="CT32" s="7"/>
      <c r="CU32" s="7"/>
      <c r="CV32" s="7"/>
      <c r="CW32" s="7"/>
      <c r="CX32" s="7"/>
      <c r="CY32" s="7"/>
      <c r="CZ32" s="7"/>
      <c r="DA32" s="7"/>
      <c r="DB32" s="7"/>
      <c r="DC32" s="7"/>
      <c r="DD32" s="7"/>
      <c r="DE32" s="7"/>
      <c r="DF32" s="7"/>
      <c r="DG32" s="7"/>
      <c r="DH32" s="7"/>
      <c r="DI32" s="7"/>
      <c r="DJ32" s="7"/>
      <c r="DK32" s="7"/>
      <c r="DL32" s="7"/>
      <c r="DM32" s="7"/>
      <c r="DN32" s="7"/>
      <c r="DO32" s="7"/>
      <c r="DP32" s="7"/>
      <c r="DQ32" s="7"/>
      <c r="DR32" s="7"/>
      <c r="DS32" s="7"/>
      <c r="DT32" s="7"/>
      <c r="DU32" s="7"/>
      <c r="DV32" s="7"/>
      <c r="DW32" s="7"/>
      <c r="DX32" s="7"/>
      <c r="DY32" s="7"/>
      <c r="DZ32" s="7"/>
      <c r="EA32" s="7"/>
      <c r="EB32" s="7"/>
      <c r="EC32" s="7"/>
      <c r="ED32" s="7"/>
      <c r="EE32" s="7"/>
      <c r="EF32" s="7"/>
      <c r="EG32" s="7"/>
      <c r="EH32" s="7"/>
      <c r="EI32" s="7"/>
      <c r="EJ32" s="7"/>
      <c r="EK32" s="7"/>
      <c r="EL32" s="7"/>
      <c r="EM32" s="7"/>
      <c r="EN32" s="7"/>
      <c r="EO32" s="7"/>
      <c r="EP32" s="7"/>
      <c r="EQ32" s="7"/>
      <c r="ER32" s="7"/>
      <c r="ES32" s="7"/>
      <c r="ET32" s="7"/>
      <c r="EU32" s="7"/>
      <c r="EV32" s="7"/>
      <c r="EW32" s="7"/>
      <c r="EX32" s="7"/>
      <c r="EY32" s="7"/>
      <c r="EZ32" s="7"/>
      <c r="FA32" s="7"/>
      <c r="FB32" s="7"/>
      <c r="FC32" s="7"/>
      <c r="FD32" s="7"/>
      <c r="FE32" s="7"/>
      <c r="FF32" s="7"/>
      <c r="FG32" s="7"/>
      <c r="FH32" s="7"/>
      <c r="FI32" s="7"/>
      <c r="FJ32" s="7"/>
      <c r="FK32" s="7"/>
      <c r="FL32" s="7"/>
      <c r="FM32" s="7"/>
      <c r="FN32" s="7"/>
      <c r="FO32" s="7"/>
      <c r="FP32" s="7"/>
      <c r="FQ32" s="7"/>
      <c r="FR32" s="7"/>
      <c r="FS32" s="7"/>
      <c r="FT32" s="7"/>
      <c r="FU32" s="7"/>
      <c r="FV32" s="7"/>
      <c r="FW32" s="7"/>
      <c r="FX32" s="7"/>
      <c r="FY32" s="7"/>
      <c r="FZ32" s="7"/>
      <c r="GA32" s="7"/>
      <c r="GB32" s="7"/>
      <c r="GC32" s="7"/>
      <c r="GD32" s="7"/>
      <c r="GE32" s="7"/>
      <c r="GF32" s="7"/>
      <c r="GG32" s="7"/>
      <c r="GH32" s="7"/>
      <c r="GI32" s="7"/>
      <c r="GJ32" s="7"/>
      <c r="GK32" s="7"/>
      <c r="GL32" s="7"/>
      <c r="GM32" s="7"/>
      <c r="GN32" s="7"/>
      <c r="GO32" s="7"/>
      <c r="GP32" s="7"/>
      <c r="GQ32" s="7"/>
      <c r="GR32" s="7"/>
      <c r="GS32" s="7"/>
      <c r="GT32" s="7"/>
      <c r="GU32" s="7"/>
      <c r="GV32" s="7"/>
      <c r="GW32" s="7"/>
      <c r="GX32" s="7"/>
      <c r="GY32" s="7"/>
      <c r="GZ32" s="7"/>
      <c r="HA32" s="7"/>
      <c r="HB32" s="7"/>
      <c r="HC32" s="7"/>
      <c r="HD32" s="7"/>
      <c r="HE32" s="7"/>
      <c r="HF32" s="7"/>
      <c r="HG32" s="7"/>
    </row>
    <row r="33" spans="1:215" customFormat="1" ht="12.75" customHeight="1">
      <c r="A33" s="27" t="s">
        <v>1733</v>
      </c>
      <c r="B33" s="18">
        <v>8435134853352</v>
      </c>
      <c r="C33" s="15" t="s">
        <v>1742</v>
      </c>
      <c r="D33" s="10"/>
      <c r="E33" s="10"/>
      <c r="F33" s="10"/>
      <c r="G33" s="9">
        <v>1</v>
      </c>
      <c r="H33" s="8" t="s">
        <v>1808</v>
      </c>
      <c r="I33" s="21"/>
      <c r="J33" s="21"/>
      <c r="K33" s="21"/>
      <c r="L33" s="37">
        <v>9908</v>
      </c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  <c r="BO33" s="7"/>
      <c r="BP33" s="7"/>
      <c r="BQ33" s="7"/>
      <c r="BR33" s="7"/>
      <c r="BS33" s="7"/>
      <c r="BT33" s="7"/>
      <c r="BU33" s="7"/>
      <c r="BV33" s="7"/>
      <c r="BW33" s="7"/>
      <c r="BX33" s="7"/>
      <c r="BY33" s="7"/>
      <c r="BZ33" s="7"/>
      <c r="CA33" s="7"/>
      <c r="CB33" s="7"/>
      <c r="CC33" s="7"/>
      <c r="CD33" s="7"/>
      <c r="CE33" s="7"/>
      <c r="CF33" s="7"/>
      <c r="CG33" s="7"/>
      <c r="CH33" s="7"/>
      <c r="CI33" s="7"/>
      <c r="CJ33" s="7"/>
      <c r="CK33" s="7"/>
      <c r="CL33" s="7"/>
      <c r="CM33" s="7"/>
      <c r="CN33" s="7"/>
      <c r="CO33" s="7"/>
      <c r="CP33" s="7"/>
      <c r="CQ33" s="7"/>
      <c r="CR33" s="7"/>
      <c r="CS33" s="7"/>
      <c r="CT33" s="7"/>
      <c r="CU33" s="7"/>
      <c r="CV33" s="7"/>
      <c r="CW33" s="7"/>
      <c r="CX33" s="7"/>
      <c r="CY33" s="7"/>
      <c r="CZ33" s="7"/>
      <c r="DA33" s="7"/>
      <c r="DB33" s="7"/>
      <c r="DC33" s="7"/>
      <c r="DD33" s="7"/>
      <c r="DE33" s="7"/>
      <c r="DF33" s="7"/>
      <c r="DG33" s="7"/>
      <c r="DH33" s="7"/>
      <c r="DI33" s="7"/>
      <c r="DJ33" s="7"/>
      <c r="DK33" s="7"/>
      <c r="DL33" s="7"/>
      <c r="DM33" s="7"/>
      <c r="DN33" s="7"/>
      <c r="DO33" s="7"/>
      <c r="DP33" s="7"/>
      <c r="DQ33" s="7"/>
      <c r="DR33" s="7"/>
      <c r="DS33" s="7"/>
      <c r="DT33" s="7"/>
      <c r="DU33" s="7"/>
      <c r="DV33" s="7"/>
      <c r="DW33" s="7"/>
      <c r="DX33" s="7"/>
      <c r="DY33" s="7"/>
      <c r="DZ33" s="7"/>
      <c r="EA33" s="7"/>
      <c r="EB33" s="7"/>
      <c r="EC33" s="7"/>
      <c r="ED33" s="7"/>
      <c r="EE33" s="7"/>
      <c r="EF33" s="7"/>
      <c r="EG33" s="7"/>
      <c r="EH33" s="7"/>
      <c r="EI33" s="7"/>
      <c r="EJ33" s="7"/>
      <c r="EK33" s="7"/>
      <c r="EL33" s="7"/>
      <c r="EM33" s="7"/>
      <c r="EN33" s="7"/>
      <c r="EO33" s="7"/>
      <c r="EP33" s="7"/>
      <c r="EQ33" s="7"/>
      <c r="ER33" s="7"/>
      <c r="ES33" s="7"/>
      <c r="ET33" s="7"/>
      <c r="EU33" s="7"/>
      <c r="EV33" s="7"/>
      <c r="EW33" s="7"/>
      <c r="EX33" s="7"/>
      <c r="EY33" s="7"/>
      <c r="EZ33" s="7"/>
      <c r="FA33" s="7"/>
      <c r="FB33" s="7"/>
      <c r="FC33" s="7"/>
      <c r="FD33" s="7"/>
      <c r="FE33" s="7"/>
      <c r="FF33" s="7"/>
      <c r="FG33" s="7"/>
      <c r="FH33" s="7"/>
      <c r="FI33" s="7"/>
      <c r="FJ33" s="7"/>
      <c r="FK33" s="7"/>
      <c r="FL33" s="7"/>
      <c r="FM33" s="7"/>
      <c r="FN33" s="7"/>
      <c r="FO33" s="7"/>
      <c r="FP33" s="7"/>
      <c r="FQ33" s="7"/>
      <c r="FR33" s="7"/>
      <c r="FS33" s="7"/>
      <c r="FT33" s="7"/>
      <c r="FU33" s="7"/>
      <c r="FV33" s="7"/>
      <c r="FW33" s="7"/>
      <c r="FX33" s="7"/>
      <c r="FY33" s="7"/>
      <c r="FZ33" s="7"/>
      <c r="GA33" s="7"/>
      <c r="GB33" s="7"/>
      <c r="GC33" s="7"/>
      <c r="GD33" s="7"/>
      <c r="GE33" s="7"/>
      <c r="GF33" s="7"/>
      <c r="GG33" s="7"/>
      <c r="GH33" s="7"/>
      <c r="GI33" s="7"/>
      <c r="GJ33" s="7"/>
      <c r="GK33" s="7"/>
      <c r="GL33" s="7"/>
      <c r="GM33" s="7"/>
      <c r="GN33" s="7"/>
      <c r="GO33" s="7"/>
      <c r="GP33" s="7"/>
      <c r="GQ33" s="7"/>
      <c r="GR33" s="7"/>
      <c r="GS33" s="7"/>
      <c r="GT33" s="7"/>
      <c r="GU33" s="7"/>
      <c r="GV33" s="7"/>
      <c r="GW33" s="7"/>
      <c r="GX33" s="7"/>
      <c r="GY33" s="7"/>
      <c r="GZ33" s="7"/>
      <c r="HA33" s="7"/>
      <c r="HB33" s="7"/>
      <c r="HC33" s="7"/>
      <c r="HD33" s="7"/>
      <c r="HE33" s="7"/>
      <c r="HF33" s="7"/>
      <c r="HG33" s="7"/>
    </row>
    <row r="34" spans="1:215" customFormat="1" ht="12.75" customHeight="1">
      <c r="A34" s="27" t="s">
        <v>1749</v>
      </c>
      <c r="B34" s="18">
        <v>8435134854038</v>
      </c>
      <c r="C34" s="15" t="s">
        <v>1744</v>
      </c>
      <c r="D34" s="10"/>
      <c r="E34" s="10"/>
      <c r="F34" s="10"/>
      <c r="G34" s="9">
        <v>1</v>
      </c>
      <c r="H34" s="8" t="s">
        <v>1808</v>
      </c>
      <c r="I34" s="21"/>
      <c r="J34" s="21"/>
      <c r="K34" s="21"/>
      <c r="L34" s="37">
        <v>10098</v>
      </c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  <c r="BO34" s="7"/>
      <c r="BP34" s="7"/>
      <c r="BQ34" s="7"/>
      <c r="BR34" s="7"/>
      <c r="BS34" s="7"/>
      <c r="BT34" s="7"/>
      <c r="BU34" s="7"/>
      <c r="BV34" s="7"/>
      <c r="BW34" s="7"/>
      <c r="BX34" s="7"/>
      <c r="BY34" s="7"/>
      <c r="BZ34" s="7"/>
      <c r="CA34" s="7"/>
      <c r="CB34" s="7"/>
      <c r="CC34" s="7"/>
      <c r="CD34" s="7"/>
      <c r="CE34" s="7"/>
      <c r="CF34" s="7"/>
      <c r="CG34" s="7"/>
      <c r="CH34" s="7"/>
      <c r="CI34" s="7"/>
      <c r="CJ34" s="7"/>
      <c r="CK34" s="7"/>
      <c r="CL34" s="7"/>
      <c r="CM34" s="7"/>
      <c r="CN34" s="7"/>
      <c r="CO34" s="7"/>
      <c r="CP34" s="7"/>
      <c r="CQ34" s="7"/>
      <c r="CR34" s="7"/>
      <c r="CS34" s="7"/>
      <c r="CT34" s="7"/>
      <c r="CU34" s="7"/>
      <c r="CV34" s="7"/>
      <c r="CW34" s="7"/>
      <c r="CX34" s="7"/>
      <c r="CY34" s="7"/>
      <c r="CZ34" s="7"/>
      <c r="DA34" s="7"/>
      <c r="DB34" s="7"/>
      <c r="DC34" s="7"/>
      <c r="DD34" s="7"/>
      <c r="DE34" s="7"/>
      <c r="DF34" s="7"/>
      <c r="DG34" s="7"/>
      <c r="DH34" s="7"/>
      <c r="DI34" s="7"/>
      <c r="DJ34" s="7"/>
      <c r="DK34" s="7"/>
      <c r="DL34" s="7"/>
      <c r="DM34" s="7"/>
      <c r="DN34" s="7"/>
      <c r="DO34" s="7"/>
      <c r="DP34" s="7"/>
      <c r="DQ34" s="7"/>
      <c r="DR34" s="7"/>
      <c r="DS34" s="7"/>
      <c r="DT34" s="7"/>
      <c r="DU34" s="7"/>
      <c r="DV34" s="7"/>
      <c r="DW34" s="7"/>
      <c r="DX34" s="7"/>
      <c r="DY34" s="7"/>
      <c r="DZ34" s="7"/>
      <c r="EA34" s="7"/>
      <c r="EB34" s="7"/>
      <c r="EC34" s="7"/>
      <c r="ED34" s="7"/>
      <c r="EE34" s="7"/>
      <c r="EF34" s="7"/>
      <c r="EG34" s="7"/>
      <c r="EH34" s="7"/>
      <c r="EI34" s="7"/>
      <c r="EJ34" s="7"/>
      <c r="EK34" s="7"/>
      <c r="EL34" s="7"/>
      <c r="EM34" s="7"/>
      <c r="EN34" s="7"/>
      <c r="EO34" s="7"/>
      <c r="EP34" s="7"/>
      <c r="EQ34" s="7"/>
      <c r="ER34" s="7"/>
      <c r="ES34" s="7"/>
      <c r="ET34" s="7"/>
      <c r="EU34" s="7"/>
      <c r="EV34" s="7"/>
      <c r="EW34" s="7"/>
      <c r="EX34" s="7"/>
      <c r="EY34" s="7"/>
      <c r="EZ34" s="7"/>
      <c r="FA34" s="7"/>
      <c r="FB34" s="7"/>
      <c r="FC34" s="7"/>
      <c r="FD34" s="7"/>
      <c r="FE34" s="7"/>
      <c r="FF34" s="7"/>
      <c r="FG34" s="7"/>
      <c r="FH34" s="7"/>
      <c r="FI34" s="7"/>
      <c r="FJ34" s="7"/>
      <c r="FK34" s="7"/>
      <c r="FL34" s="7"/>
      <c r="FM34" s="7"/>
      <c r="FN34" s="7"/>
      <c r="FO34" s="7"/>
      <c r="FP34" s="7"/>
      <c r="FQ34" s="7"/>
      <c r="FR34" s="7"/>
      <c r="FS34" s="7"/>
      <c r="FT34" s="7"/>
      <c r="FU34" s="7"/>
      <c r="FV34" s="7"/>
      <c r="FW34" s="7"/>
      <c r="FX34" s="7"/>
      <c r="FY34" s="7"/>
      <c r="FZ34" s="7"/>
      <c r="GA34" s="7"/>
      <c r="GB34" s="7"/>
      <c r="GC34" s="7"/>
      <c r="GD34" s="7"/>
      <c r="GE34" s="7"/>
      <c r="GF34" s="7"/>
      <c r="GG34" s="7"/>
      <c r="GH34" s="7"/>
      <c r="GI34" s="7"/>
      <c r="GJ34" s="7"/>
      <c r="GK34" s="7"/>
      <c r="GL34" s="7"/>
      <c r="GM34" s="7"/>
      <c r="GN34" s="7"/>
      <c r="GO34" s="7"/>
      <c r="GP34" s="7"/>
      <c r="GQ34" s="7"/>
      <c r="GR34" s="7"/>
      <c r="GS34" s="7"/>
      <c r="GT34" s="7"/>
      <c r="GU34" s="7"/>
      <c r="GV34" s="7"/>
      <c r="GW34" s="7"/>
      <c r="GX34" s="7"/>
      <c r="GY34" s="7"/>
      <c r="GZ34" s="7"/>
      <c r="HA34" s="7"/>
      <c r="HB34" s="7"/>
      <c r="HC34" s="7"/>
      <c r="HD34" s="7"/>
      <c r="HE34" s="7"/>
      <c r="HF34" s="7"/>
      <c r="HG34" s="7"/>
    </row>
    <row r="35" spans="1:215" customFormat="1" ht="12.75" customHeight="1">
      <c r="A35" s="27" t="s">
        <v>1750</v>
      </c>
      <c r="B35" s="18">
        <v>8435134854045</v>
      </c>
      <c r="C35" s="15" t="s">
        <v>1743</v>
      </c>
      <c r="D35" s="10"/>
      <c r="E35" s="10"/>
      <c r="F35" s="10"/>
      <c r="G35" s="9">
        <v>1</v>
      </c>
      <c r="H35" s="8" t="s">
        <v>1808</v>
      </c>
      <c r="I35" s="21"/>
      <c r="J35" s="21"/>
      <c r="K35" s="21"/>
      <c r="L35" s="37">
        <v>10331</v>
      </c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  <c r="BO35" s="7"/>
      <c r="BP35" s="7"/>
      <c r="BQ35" s="7"/>
      <c r="BR35" s="7"/>
      <c r="BS35" s="7"/>
      <c r="BT35" s="7"/>
      <c r="BU35" s="7"/>
      <c r="BV35" s="7"/>
      <c r="BW35" s="7"/>
      <c r="BX35" s="7"/>
      <c r="BY35" s="7"/>
      <c r="BZ35" s="7"/>
      <c r="CA35" s="7"/>
      <c r="CB35" s="7"/>
      <c r="CC35" s="7"/>
      <c r="CD35" s="7"/>
      <c r="CE35" s="7"/>
      <c r="CF35" s="7"/>
      <c r="CG35" s="7"/>
      <c r="CH35" s="7"/>
      <c r="CI35" s="7"/>
      <c r="CJ35" s="7"/>
      <c r="CK35" s="7"/>
      <c r="CL35" s="7"/>
      <c r="CM35" s="7"/>
      <c r="CN35" s="7"/>
      <c r="CO35" s="7"/>
      <c r="CP35" s="7"/>
      <c r="CQ35" s="7"/>
      <c r="CR35" s="7"/>
      <c r="CS35" s="7"/>
      <c r="CT35" s="7"/>
      <c r="CU35" s="7"/>
      <c r="CV35" s="7"/>
      <c r="CW35" s="7"/>
      <c r="CX35" s="7"/>
      <c r="CY35" s="7"/>
      <c r="CZ35" s="7"/>
      <c r="DA35" s="7"/>
      <c r="DB35" s="7"/>
      <c r="DC35" s="7"/>
      <c r="DD35" s="7"/>
      <c r="DE35" s="7"/>
      <c r="DF35" s="7"/>
      <c r="DG35" s="7"/>
      <c r="DH35" s="7"/>
      <c r="DI35" s="7"/>
      <c r="DJ35" s="7"/>
      <c r="DK35" s="7"/>
      <c r="DL35" s="7"/>
      <c r="DM35" s="7"/>
      <c r="DN35" s="7"/>
      <c r="DO35" s="7"/>
      <c r="DP35" s="7"/>
      <c r="DQ35" s="7"/>
      <c r="DR35" s="7"/>
      <c r="DS35" s="7"/>
      <c r="DT35" s="7"/>
      <c r="DU35" s="7"/>
      <c r="DV35" s="7"/>
      <c r="DW35" s="7"/>
      <c r="DX35" s="7"/>
      <c r="DY35" s="7"/>
      <c r="DZ35" s="7"/>
      <c r="EA35" s="7"/>
      <c r="EB35" s="7"/>
      <c r="EC35" s="7"/>
      <c r="ED35" s="7"/>
      <c r="EE35" s="7"/>
      <c r="EF35" s="7"/>
      <c r="EG35" s="7"/>
      <c r="EH35" s="7"/>
      <c r="EI35" s="7"/>
      <c r="EJ35" s="7"/>
      <c r="EK35" s="7"/>
      <c r="EL35" s="7"/>
      <c r="EM35" s="7"/>
      <c r="EN35" s="7"/>
      <c r="EO35" s="7"/>
      <c r="EP35" s="7"/>
      <c r="EQ35" s="7"/>
      <c r="ER35" s="7"/>
      <c r="ES35" s="7"/>
      <c r="ET35" s="7"/>
      <c r="EU35" s="7"/>
      <c r="EV35" s="7"/>
      <c r="EW35" s="7"/>
      <c r="EX35" s="7"/>
      <c r="EY35" s="7"/>
      <c r="EZ35" s="7"/>
      <c r="FA35" s="7"/>
      <c r="FB35" s="7"/>
      <c r="FC35" s="7"/>
      <c r="FD35" s="7"/>
      <c r="FE35" s="7"/>
      <c r="FF35" s="7"/>
      <c r="FG35" s="7"/>
      <c r="FH35" s="7"/>
      <c r="FI35" s="7"/>
      <c r="FJ35" s="7"/>
      <c r="FK35" s="7"/>
      <c r="FL35" s="7"/>
      <c r="FM35" s="7"/>
      <c r="FN35" s="7"/>
      <c r="FO35" s="7"/>
      <c r="FP35" s="7"/>
      <c r="FQ35" s="7"/>
      <c r="FR35" s="7"/>
      <c r="FS35" s="7"/>
      <c r="FT35" s="7"/>
      <c r="FU35" s="7"/>
      <c r="FV35" s="7"/>
      <c r="FW35" s="7"/>
      <c r="FX35" s="7"/>
      <c r="FY35" s="7"/>
      <c r="FZ35" s="7"/>
      <c r="GA35" s="7"/>
      <c r="GB35" s="7"/>
      <c r="GC35" s="7"/>
      <c r="GD35" s="7"/>
      <c r="GE35" s="7"/>
      <c r="GF35" s="7"/>
      <c r="GG35" s="7"/>
      <c r="GH35" s="7"/>
      <c r="GI35" s="7"/>
      <c r="GJ35" s="7"/>
      <c r="GK35" s="7"/>
      <c r="GL35" s="7"/>
      <c r="GM35" s="7"/>
      <c r="GN35" s="7"/>
      <c r="GO35" s="7"/>
      <c r="GP35" s="7"/>
      <c r="GQ35" s="7"/>
      <c r="GR35" s="7"/>
      <c r="GS35" s="7"/>
      <c r="GT35" s="7"/>
      <c r="GU35" s="7"/>
      <c r="GV35" s="7"/>
      <c r="GW35" s="7"/>
      <c r="GX35" s="7"/>
      <c r="GY35" s="7"/>
      <c r="GZ35" s="7"/>
      <c r="HA35" s="7"/>
      <c r="HB35" s="7"/>
      <c r="HC35" s="7"/>
      <c r="HD35" s="7"/>
      <c r="HE35" s="7"/>
      <c r="HF35" s="7"/>
      <c r="HG35" s="7"/>
    </row>
    <row r="36" spans="1:215" customFormat="1" ht="12.75" customHeight="1">
      <c r="A36" s="27" t="s">
        <v>1751</v>
      </c>
      <c r="B36" s="18">
        <v>8435134853512</v>
      </c>
      <c r="C36" s="15" t="s">
        <v>1745</v>
      </c>
      <c r="D36" s="10"/>
      <c r="E36" s="10"/>
      <c r="F36" s="10"/>
      <c r="G36" s="9">
        <v>1</v>
      </c>
      <c r="H36" s="8" t="s">
        <v>1808</v>
      </c>
      <c r="I36" s="21"/>
      <c r="J36" s="21"/>
      <c r="K36" s="21"/>
      <c r="L36" s="37">
        <v>10001</v>
      </c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  <c r="BO36" s="7"/>
      <c r="BP36" s="7"/>
      <c r="BQ36" s="7"/>
      <c r="BR36" s="7"/>
      <c r="BS36" s="7"/>
      <c r="BT36" s="7"/>
      <c r="BU36" s="7"/>
      <c r="BV36" s="7"/>
      <c r="BW36" s="7"/>
      <c r="BX36" s="7"/>
      <c r="BY36" s="7"/>
      <c r="BZ36" s="7"/>
      <c r="CA36" s="7"/>
      <c r="CB36" s="7"/>
      <c r="CC36" s="7"/>
      <c r="CD36" s="7"/>
      <c r="CE36" s="7"/>
      <c r="CF36" s="7"/>
      <c r="CG36" s="7"/>
      <c r="CH36" s="7"/>
      <c r="CI36" s="7"/>
      <c r="CJ36" s="7"/>
      <c r="CK36" s="7"/>
      <c r="CL36" s="7"/>
      <c r="CM36" s="7"/>
      <c r="CN36" s="7"/>
      <c r="CO36" s="7"/>
      <c r="CP36" s="7"/>
      <c r="CQ36" s="7"/>
      <c r="CR36" s="7"/>
      <c r="CS36" s="7"/>
      <c r="CT36" s="7"/>
      <c r="CU36" s="7"/>
      <c r="CV36" s="7"/>
      <c r="CW36" s="7"/>
      <c r="CX36" s="7"/>
      <c r="CY36" s="7"/>
      <c r="CZ36" s="7"/>
      <c r="DA36" s="7"/>
      <c r="DB36" s="7"/>
      <c r="DC36" s="7"/>
      <c r="DD36" s="7"/>
      <c r="DE36" s="7"/>
      <c r="DF36" s="7"/>
      <c r="DG36" s="7"/>
      <c r="DH36" s="7"/>
      <c r="DI36" s="7"/>
      <c r="DJ36" s="7"/>
      <c r="DK36" s="7"/>
      <c r="DL36" s="7"/>
      <c r="DM36" s="7"/>
      <c r="DN36" s="7"/>
      <c r="DO36" s="7"/>
      <c r="DP36" s="7"/>
      <c r="DQ36" s="7"/>
      <c r="DR36" s="7"/>
      <c r="DS36" s="7"/>
      <c r="DT36" s="7"/>
      <c r="DU36" s="7"/>
      <c r="DV36" s="7"/>
      <c r="DW36" s="7"/>
      <c r="DX36" s="7"/>
      <c r="DY36" s="7"/>
      <c r="DZ36" s="7"/>
      <c r="EA36" s="7"/>
      <c r="EB36" s="7"/>
      <c r="EC36" s="7"/>
      <c r="ED36" s="7"/>
      <c r="EE36" s="7"/>
      <c r="EF36" s="7"/>
      <c r="EG36" s="7"/>
      <c r="EH36" s="7"/>
      <c r="EI36" s="7"/>
      <c r="EJ36" s="7"/>
      <c r="EK36" s="7"/>
      <c r="EL36" s="7"/>
      <c r="EM36" s="7"/>
      <c r="EN36" s="7"/>
      <c r="EO36" s="7"/>
      <c r="EP36" s="7"/>
      <c r="EQ36" s="7"/>
      <c r="ER36" s="7"/>
      <c r="ES36" s="7"/>
      <c r="ET36" s="7"/>
      <c r="EU36" s="7"/>
      <c r="EV36" s="7"/>
      <c r="EW36" s="7"/>
      <c r="EX36" s="7"/>
      <c r="EY36" s="7"/>
      <c r="EZ36" s="7"/>
      <c r="FA36" s="7"/>
      <c r="FB36" s="7"/>
      <c r="FC36" s="7"/>
      <c r="FD36" s="7"/>
      <c r="FE36" s="7"/>
      <c r="FF36" s="7"/>
      <c r="FG36" s="7"/>
      <c r="FH36" s="7"/>
      <c r="FI36" s="7"/>
      <c r="FJ36" s="7"/>
      <c r="FK36" s="7"/>
      <c r="FL36" s="7"/>
      <c r="FM36" s="7"/>
      <c r="FN36" s="7"/>
      <c r="FO36" s="7"/>
      <c r="FP36" s="7"/>
      <c r="FQ36" s="7"/>
      <c r="FR36" s="7"/>
      <c r="FS36" s="7"/>
      <c r="FT36" s="7"/>
      <c r="FU36" s="7"/>
      <c r="FV36" s="7"/>
      <c r="FW36" s="7"/>
      <c r="FX36" s="7"/>
      <c r="FY36" s="7"/>
      <c r="FZ36" s="7"/>
      <c r="GA36" s="7"/>
      <c r="GB36" s="7"/>
      <c r="GC36" s="7"/>
      <c r="GD36" s="7"/>
      <c r="GE36" s="7"/>
      <c r="GF36" s="7"/>
      <c r="GG36" s="7"/>
      <c r="GH36" s="7"/>
      <c r="GI36" s="7"/>
      <c r="GJ36" s="7"/>
      <c r="GK36" s="7"/>
      <c r="GL36" s="7"/>
      <c r="GM36" s="7"/>
      <c r="GN36" s="7"/>
      <c r="GO36" s="7"/>
      <c r="GP36" s="7"/>
      <c r="GQ36" s="7"/>
      <c r="GR36" s="7"/>
      <c r="GS36" s="7"/>
      <c r="GT36" s="7"/>
      <c r="GU36" s="7"/>
      <c r="GV36" s="7"/>
      <c r="GW36" s="7"/>
      <c r="GX36" s="7"/>
      <c r="GY36" s="7"/>
      <c r="GZ36" s="7"/>
      <c r="HA36" s="7"/>
      <c r="HB36" s="7"/>
      <c r="HC36" s="7"/>
      <c r="HD36" s="7"/>
      <c r="HE36" s="7"/>
      <c r="HF36" s="7"/>
      <c r="HG36" s="7"/>
    </row>
    <row r="37" spans="1:215" customFormat="1" ht="12.75" customHeight="1">
      <c r="A37" s="27" t="s">
        <v>1752</v>
      </c>
      <c r="B37" s="18">
        <v>8435134853529</v>
      </c>
      <c r="C37" s="15" t="s">
        <v>1746</v>
      </c>
      <c r="D37" s="10"/>
      <c r="E37" s="10"/>
      <c r="F37" s="10"/>
      <c r="G37" s="9">
        <v>1</v>
      </c>
      <c r="H37" s="8" t="s">
        <v>1808</v>
      </c>
      <c r="I37" s="21"/>
      <c r="J37" s="21"/>
      <c r="K37" s="21"/>
      <c r="L37" s="37">
        <v>10234</v>
      </c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7"/>
      <c r="BL37" s="7"/>
      <c r="BM37" s="7"/>
      <c r="BN37" s="7"/>
      <c r="BO37" s="7"/>
      <c r="BP37" s="7"/>
      <c r="BQ37" s="7"/>
      <c r="BR37" s="7"/>
      <c r="BS37" s="7"/>
      <c r="BT37" s="7"/>
      <c r="BU37" s="7"/>
      <c r="BV37" s="7"/>
      <c r="BW37" s="7"/>
      <c r="BX37" s="7"/>
      <c r="BY37" s="7"/>
      <c r="BZ37" s="7"/>
      <c r="CA37" s="7"/>
      <c r="CB37" s="7"/>
      <c r="CC37" s="7"/>
      <c r="CD37" s="7"/>
      <c r="CE37" s="7"/>
      <c r="CF37" s="7"/>
      <c r="CG37" s="7"/>
      <c r="CH37" s="7"/>
      <c r="CI37" s="7"/>
      <c r="CJ37" s="7"/>
      <c r="CK37" s="7"/>
      <c r="CL37" s="7"/>
      <c r="CM37" s="7"/>
      <c r="CN37" s="7"/>
      <c r="CO37" s="7"/>
      <c r="CP37" s="7"/>
      <c r="CQ37" s="7"/>
      <c r="CR37" s="7"/>
      <c r="CS37" s="7"/>
      <c r="CT37" s="7"/>
      <c r="CU37" s="7"/>
      <c r="CV37" s="7"/>
      <c r="CW37" s="7"/>
      <c r="CX37" s="7"/>
      <c r="CY37" s="7"/>
      <c r="CZ37" s="7"/>
      <c r="DA37" s="7"/>
      <c r="DB37" s="7"/>
      <c r="DC37" s="7"/>
      <c r="DD37" s="7"/>
      <c r="DE37" s="7"/>
      <c r="DF37" s="7"/>
      <c r="DG37" s="7"/>
      <c r="DH37" s="7"/>
      <c r="DI37" s="7"/>
      <c r="DJ37" s="7"/>
      <c r="DK37" s="7"/>
      <c r="DL37" s="7"/>
      <c r="DM37" s="7"/>
      <c r="DN37" s="7"/>
      <c r="DO37" s="7"/>
      <c r="DP37" s="7"/>
      <c r="DQ37" s="7"/>
      <c r="DR37" s="7"/>
      <c r="DS37" s="7"/>
      <c r="DT37" s="7"/>
      <c r="DU37" s="7"/>
      <c r="DV37" s="7"/>
      <c r="DW37" s="7"/>
      <c r="DX37" s="7"/>
      <c r="DY37" s="7"/>
      <c r="DZ37" s="7"/>
      <c r="EA37" s="7"/>
      <c r="EB37" s="7"/>
      <c r="EC37" s="7"/>
      <c r="ED37" s="7"/>
      <c r="EE37" s="7"/>
      <c r="EF37" s="7"/>
      <c r="EG37" s="7"/>
      <c r="EH37" s="7"/>
      <c r="EI37" s="7"/>
      <c r="EJ37" s="7"/>
      <c r="EK37" s="7"/>
      <c r="EL37" s="7"/>
      <c r="EM37" s="7"/>
      <c r="EN37" s="7"/>
      <c r="EO37" s="7"/>
      <c r="EP37" s="7"/>
      <c r="EQ37" s="7"/>
      <c r="ER37" s="7"/>
      <c r="ES37" s="7"/>
      <c r="ET37" s="7"/>
      <c r="EU37" s="7"/>
      <c r="EV37" s="7"/>
      <c r="EW37" s="7"/>
      <c r="EX37" s="7"/>
      <c r="EY37" s="7"/>
      <c r="EZ37" s="7"/>
      <c r="FA37" s="7"/>
      <c r="FB37" s="7"/>
      <c r="FC37" s="7"/>
      <c r="FD37" s="7"/>
      <c r="FE37" s="7"/>
      <c r="FF37" s="7"/>
      <c r="FG37" s="7"/>
      <c r="FH37" s="7"/>
      <c r="FI37" s="7"/>
      <c r="FJ37" s="7"/>
      <c r="FK37" s="7"/>
      <c r="FL37" s="7"/>
      <c r="FM37" s="7"/>
      <c r="FN37" s="7"/>
      <c r="FO37" s="7"/>
      <c r="FP37" s="7"/>
      <c r="FQ37" s="7"/>
      <c r="FR37" s="7"/>
      <c r="FS37" s="7"/>
      <c r="FT37" s="7"/>
      <c r="FU37" s="7"/>
      <c r="FV37" s="7"/>
      <c r="FW37" s="7"/>
      <c r="FX37" s="7"/>
      <c r="FY37" s="7"/>
      <c r="FZ37" s="7"/>
      <c r="GA37" s="7"/>
      <c r="GB37" s="7"/>
      <c r="GC37" s="7"/>
      <c r="GD37" s="7"/>
      <c r="GE37" s="7"/>
      <c r="GF37" s="7"/>
      <c r="GG37" s="7"/>
      <c r="GH37" s="7"/>
      <c r="GI37" s="7"/>
      <c r="GJ37" s="7"/>
      <c r="GK37" s="7"/>
      <c r="GL37" s="7"/>
      <c r="GM37" s="7"/>
      <c r="GN37" s="7"/>
      <c r="GO37" s="7"/>
      <c r="GP37" s="7"/>
      <c r="GQ37" s="7"/>
      <c r="GR37" s="7"/>
      <c r="GS37" s="7"/>
      <c r="GT37" s="7"/>
      <c r="GU37" s="7"/>
      <c r="GV37" s="7"/>
      <c r="GW37" s="7"/>
      <c r="GX37" s="7"/>
      <c r="GY37" s="7"/>
      <c r="GZ37" s="7"/>
      <c r="HA37" s="7"/>
      <c r="HB37" s="7"/>
      <c r="HC37" s="7"/>
      <c r="HD37" s="7"/>
      <c r="HE37" s="7"/>
      <c r="HF37" s="7"/>
      <c r="HG37" s="7"/>
    </row>
    <row r="38" spans="1:215" customFormat="1" ht="12.75" customHeight="1">
      <c r="A38" s="27" t="s">
        <v>1753</v>
      </c>
      <c r="B38" s="18">
        <v>8435134854090</v>
      </c>
      <c r="C38" s="15" t="s">
        <v>1747</v>
      </c>
      <c r="D38" s="10"/>
      <c r="E38" s="10"/>
      <c r="F38" s="10"/>
      <c r="G38" s="9">
        <v>1</v>
      </c>
      <c r="H38" s="8" t="s">
        <v>1808</v>
      </c>
      <c r="I38" s="21"/>
      <c r="J38" s="21"/>
      <c r="K38" s="21"/>
      <c r="L38" s="37">
        <v>10423</v>
      </c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7"/>
      <c r="BK38" s="7"/>
      <c r="BL38" s="7"/>
      <c r="BM38" s="7"/>
      <c r="BN38" s="7"/>
      <c r="BO38" s="7"/>
      <c r="BP38" s="7"/>
      <c r="BQ38" s="7"/>
      <c r="BR38" s="7"/>
      <c r="BS38" s="7"/>
      <c r="BT38" s="7"/>
      <c r="BU38" s="7"/>
      <c r="BV38" s="7"/>
      <c r="BW38" s="7"/>
      <c r="BX38" s="7"/>
      <c r="BY38" s="7"/>
      <c r="BZ38" s="7"/>
      <c r="CA38" s="7"/>
      <c r="CB38" s="7"/>
      <c r="CC38" s="7"/>
      <c r="CD38" s="7"/>
      <c r="CE38" s="7"/>
      <c r="CF38" s="7"/>
      <c r="CG38" s="7"/>
      <c r="CH38" s="7"/>
      <c r="CI38" s="7"/>
      <c r="CJ38" s="7"/>
      <c r="CK38" s="7"/>
      <c r="CL38" s="7"/>
      <c r="CM38" s="7"/>
      <c r="CN38" s="7"/>
      <c r="CO38" s="7"/>
      <c r="CP38" s="7"/>
      <c r="CQ38" s="7"/>
      <c r="CR38" s="7"/>
      <c r="CS38" s="7"/>
      <c r="CT38" s="7"/>
      <c r="CU38" s="7"/>
      <c r="CV38" s="7"/>
      <c r="CW38" s="7"/>
      <c r="CX38" s="7"/>
      <c r="CY38" s="7"/>
      <c r="CZ38" s="7"/>
      <c r="DA38" s="7"/>
      <c r="DB38" s="7"/>
      <c r="DC38" s="7"/>
      <c r="DD38" s="7"/>
      <c r="DE38" s="7"/>
      <c r="DF38" s="7"/>
      <c r="DG38" s="7"/>
      <c r="DH38" s="7"/>
      <c r="DI38" s="7"/>
      <c r="DJ38" s="7"/>
      <c r="DK38" s="7"/>
      <c r="DL38" s="7"/>
      <c r="DM38" s="7"/>
      <c r="DN38" s="7"/>
      <c r="DO38" s="7"/>
      <c r="DP38" s="7"/>
      <c r="DQ38" s="7"/>
      <c r="DR38" s="7"/>
      <c r="DS38" s="7"/>
      <c r="DT38" s="7"/>
      <c r="DU38" s="7"/>
      <c r="DV38" s="7"/>
      <c r="DW38" s="7"/>
      <c r="DX38" s="7"/>
      <c r="DY38" s="7"/>
      <c r="DZ38" s="7"/>
      <c r="EA38" s="7"/>
      <c r="EB38" s="7"/>
      <c r="EC38" s="7"/>
      <c r="ED38" s="7"/>
      <c r="EE38" s="7"/>
      <c r="EF38" s="7"/>
      <c r="EG38" s="7"/>
      <c r="EH38" s="7"/>
      <c r="EI38" s="7"/>
      <c r="EJ38" s="7"/>
      <c r="EK38" s="7"/>
      <c r="EL38" s="7"/>
      <c r="EM38" s="7"/>
      <c r="EN38" s="7"/>
      <c r="EO38" s="7"/>
      <c r="EP38" s="7"/>
      <c r="EQ38" s="7"/>
      <c r="ER38" s="7"/>
      <c r="ES38" s="7"/>
      <c r="ET38" s="7"/>
      <c r="EU38" s="7"/>
      <c r="EV38" s="7"/>
      <c r="EW38" s="7"/>
      <c r="EX38" s="7"/>
      <c r="EY38" s="7"/>
      <c r="EZ38" s="7"/>
      <c r="FA38" s="7"/>
      <c r="FB38" s="7"/>
      <c r="FC38" s="7"/>
      <c r="FD38" s="7"/>
      <c r="FE38" s="7"/>
      <c r="FF38" s="7"/>
      <c r="FG38" s="7"/>
      <c r="FH38" s="7"/>
      <c r="FI38" s="7"/>
      <c r="FJ38" s="7"/>
      <c r="FK38" s="7"/>
      <c r="FL38" s="7"/>
      <c r="FM38" s="7"/>
      <c r="FN38" s="7"/>
      <c r="FO38" s="7"/>
      <c r="FP38" s="7"/>
      <c r="FQ38" s="7"/>
      <c r="FR38" s="7"/>
      <c r="FS38" s="7"/>
      <c r="FT38" s="7"/>
      <c r="FU38" s="7"/>
      <c r="FV38" s="7"/>
      <c r="FW38" s="7"/>
      <c r="FX38" s="7"/>
      <c r="FY38" s="7"/>
      <c r="FZ38" s="7"/>
      <c r="GA38" s="7"/>
      <c r="GB38" s="7"/>
      <c r="GC38" s="7"/>
      <c r="GD38" s="7"/>
      <c r="GE38" s="7"/>
      <c r="GF38" s="7"/>
      <c r="GG38" s="7"/>
      <c r="GH38" s="7"/>
      <c r="GI38" s="7"/>
      <c r="GJ38" s="7"/>
      <c r="GK38" s="7"/>
      <c r="GL38" s="7"/>
      <c r="GM38" s="7"/>
      <c r="GN38" s="7"/>
      <c r="GO38" s="7"/>
      <c r="GP38" s="7"/>
      <c r="GQ38" s="7"/>
      <c r="GR38" s="7"/>
      <c r="GS38" s="7"/>
      <c r="GT38" s="7"/>
      <c r="GU38" s="7"/>
      <c r="GV38" s="7"/>
      <c r="GW38" s="7"/>
      <c r="GX38" s="7"/>
      <c r="GY38" s="7"/>
      <c r="GZ38" s="7"/>
      <c r="HA38" s="7"/>
      <c r="HB38" s="7"/>
      <c r="HC38" s="7"/>
      <c r="HD38" s="7"/>
      <c r="HE38" s="7"/>
      <c r="HF38" s="7"/>
      <c r="HG38" s="7"/>
    </row>
    <row r="39" spans="1:215" customFormat="1" ht="12.75" customHeight="1">
      <c r="A39" s="27" t="s">
        <v>1754</v>
      </c>
      <c r="B39" s="18">
        <v>8435134854106</v>
      </c>
      <c r="C39" s="15" t="s">
        <v>1748</v>
      </c>
      <c r="D39" s="10"/>
      <c r="E39" s="10"/>
      <c r="F39" s="10"/>
      <c r="G39" s="9">
        <v>1</v>
      </c>
      <c r="H39" s="8" t="s">
        <v>1808</v>
      </c>
      <c r="I39" s="21"/>
      <c r="J39" s="21"/>
      <c r="K39" s="21"/>
      <c r="L39" s="37">
        <v>10657</v>
      </c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7"/>
      <c r="BK39" s="7"/>
      <c r="BL39" s="7"/>
      <c r="BM39" s="7"/>
      <c r="BN39" s="7"/>
      <c r="BO39" s="7"/>
      <c r="BP39" s="7"/>
      <c r="BQ39" s="7"/>
      <c r="BR39" s="7"/>
      <c r="BS39" s="7"/>
      <c r="BT39" s="7"/>
      <c r="BU39" s="7"/>
      <c r="BV39" s="7"/>
      <c r="BW39" s="7"/>
      <c r="BX39" s="7"/>
      <c r="BY39" s="7"/>
      <c r="BZ39" s="7"/>
      <c r="CA39" s="7"/>
      <c r="CB39" s="7"/>
      <c r="CC39" s="7"/>
      <c r="CD39" s="7"/>
      <c r="CE39" s="7"/>
      <c r="CF39" s="7"/>
      <c r="CG39" s="7"/>
      <c r="CH39" s="7"/>
      <c r="CI39" s="7"/>
      <c r="CJ39" s="7"/>
      <c r="CK39" s="7"/>
      <c r="CL39" s="7"/>
      <c r="CM39" s="7"/>
      <c r="CN39" s="7"/>
      <c r="CO39" s="7"/>
      <c r="CP39" s="7"/>
      <c r="CQ39" s="7"/>
      <c r="CR39" s="7"/>
      <c r="CS39" s="7"/>
      <c r="CT39" s="7"/>
      <c r="CU39" s="7"/>
      <c r="CV39" s="7"/>
      <c r="CW39" s="7"/>
      <c r="CX39" s="7"/>
      <c r="CY39" s="7"/>
      <c r="CZ39" s="7"/>
      <c r="DA39" s="7"/>
      <c r="DB39" s="7"/>
      <c r="DC39" s="7"/>
      <c r="DD39" s="7"/>
      <c r="DE39" s="7"/>
      <c r="DF39" s="7"/>
      <c r="DG39" s="7"/>
      <c r="DH39" s="7"/>
      <c r="DI39" s="7"/>
      <c r="DJ39" s="7"/>
      <c r="DK39" s="7"/>
      <c r="DL39" s="7"/>
      <c r="DM39" s="7"/>
      <c r="DN39" s="7"/>
      <c r="DO39" s="7"/>
      <c r="DP39" s="7"/>
      <c r="DQ39" s="7"/>
      <c r="DR39" s="7"/>
      <c r="DS39" s="7"/>
      <c r="DT39" s="7"/>
      <c r="DU39" s="7"/>
      <c r="DV39" s="7"/>
      <c r="DW39" s="7"/>
      <c r="DX39" s="7"/>
      <c r="DY39" s="7"/>
      <c r="DZ39" s="7"/>
      <c r="EA39" s="7"/>
      <c r="EB39" s="7"/>
      <c r="EC39" s="7"/>
      <c r="ED39" s="7"/>
      <c r="EE39" s="7"/>
      <c r="EF39" s="7"/>
      <c r="EG39" s="7"/>
      <c r="EH39" s="7"/>
      <c r="EI39" s="7"/>
      <c r="EJ39" s="7"/>
      <c r="EK39" s="7"/>
      <c r="EL39" s="7"/>
      <c r="EM39" s="7"/>
      <c r="EN39" s="7"/>
      <c r="EO39" s="7"/>
      <c r="EP39" s="7"/>
      <c r="EQ39" s="7"/>
      <c r="ER39" s="7"/>
      <c r="ES39" s="7"/>
      <c r="ET39" s="7"/>
      <c r="EU39" s="7"/>
      <c r="EV39" s="7"/>
      <c r="EW39" s="7"/>
      <c r="EX39" s="7"/>
      <c r="EY39" s="7"/>
      <c r="EZ39" s="7"/>
      <c r="FA39" s="7"/>
      <c r="FB39" s="7"/>
      <c r="FC39" s="7"/>
      <c r="FD39" s="7"/>
      <c r="FE39" s="7"/>
      <c r="FF39" s="7"/>
      <c r="FG39" s="7"/>
      <c r="FH39" s="7"/>
      <c r="FI39" s="7"/>
      <c r="FJ39" s="7"/>
      <c r="FK39" s="7"/>
      <c r="FL39" s="7"/>
      <c r="FM39" s="7"/>
      <c r="FN39" s="7"/>
      <c r="FO39" s="7"/>
      <c r="FP39" s="7"/>
      <c r="FQ39" s="7"/>
      <c r="FR39" s="7"/>
      <c r="FS39" s="7"/>
      <c r="FT39" s="7"/>
      <c r="FU39" s="7"/>
      <c r="FV39" s="7"/>
      <c r="FW39" s="7"/>
      <c r="FX39" s="7"/>
      <c r="FY39" s="7"/>
      <c r="FZ39" s="7"/>
      <c r="GA39" s="7"/>
      <c r="GB39" s="7"/>
      <c r="GC39" s="7"/>
      <c r="GD39" s="7"/>
      <c r="GE39" s="7"/>
      <c r="GF39" s="7"/>
      <c r="GG39" s="7"/>
      <c r="GH39" s="7"/>
      <c r="GI39" s="7"/>
      <c r="GJ39" s="7"/>
      <c r="GK39" s="7"/>
      <c r="GL39" s="7"/>
      <c r="GM39" s="7"/>
      <c r="GN39" s="7"/>
      <c r="GO39" s="7"/>
      <c r="GP39" s="7"/>
      <c r="GQ39" s="7"/>
      <c r="GR39" s="7"/>
      <c r="GS39" s="7"/>
      <c r="GT39" s="7"/>
      <c r="GU39" s="7"/>
      <c r="GV39" s="7"/>
      <c r="GW39" s="7"/>
      <c r="GX39" s="7"/>
      <c r="GY39" s="7"/>
      <c r="GZ39" s="7"/>
      <c r="HA39" s="7"/>
      <c r="HB39" s="7"/>
      <c r="HC39" s="7"/>
      <c r="HD39" s="7"/>
      <c r="HE39" s="7"/>
      <c r="HF39" s="7"/>
      <c r="HG39" s="7"/>
    </row>
    <row r="40" spans="1:215" customFormat="1" ht="12.75" customHeight="1">
      <c r="A40" s="27" t="s">
        <v>1755</v>
      </c>
      <c r="B40" s="18">
        <v>8435134853086</v>
      </c>
      <c r="C40" s="15" t="s">
        <v>1762</v>
      </c>
      <c r="D40" s="10"/>
      <c r="E40" s="10"/>
      <c r="F40" s="10"/>
      <c r="G40" s="9">
        <v>1</v>
      </c>
      <c r="H40" s="8" t="s">
        <v>1807</v>
      </c>
      <c r="I40" s="21"/>
      <c r="J40" s="21"/>
      <c r="K40" s="21"/>
      <c r="L40" s="37">
        <v>5467</v>
      </c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7"/>
      <c r="BK40" s="7"/>
      <c r="BL40" s="7"/>
      <c r="BM40" s="7"/>
      <c r="BN40" s="7"/>
      <c r="BO40" s="7"/>
      <c r="BP40" s="7"/>
      <c r="BQ40" s="7"/>
      <c r="BR40" s="7"/>
      <c r="BS40" s="7"/>
      <c r="BT40" s="7"/>
      <c r="BU40" s="7"/>
      <c r="BV40" s="7"/>
      <c r="BW40" s="7"/>
      <c r="BX40" s="7"/>
      <c r="BY40" s="7"/>
      <c r="BZ40" s="7"/>
      <c r="CA40" s="7"/>
      <c r="CB40" s="7"/>
      <c r="CC40" s="7"/>
      <c r="CD40" s="7"/>
      <c r="CE40" s="7"/>
      <c r="CF40" s="7"/>
      <c r="CG40" s="7"/>
      <c r="CH40" s="7"/>
      <c r="CI40" s="7"/>
      <c r="CJ40" s="7"/>
      <c r="CK40" s="7"/>
      <c r="CL40" s="7"/>
      <c r="CM40" s="7"/>
      <c r="CN40" s="7"/>
      <c r="CO40" s="7"/>
      <c r="CP40" s="7"/>
      <c r="CQ40" s="7"/>
      <c r="CR40" s="7"/>
      <c r="CS40" s="7"/>
      <c r="CT40" s="7"/>
      <c r="CU40" s="7"/>
      <c r="CV40" s="7"/>
      <c r="CW40" s="7"/>
      <c r="CX40" s="7"/>
      <c r="CY40" s="7"/>
      <c r="CZ40" s="7"/>
      <c r="DA40" s="7"/>
      <c r="DB40" s="7"/>
      <c r="DC40" s="7"/>
      <c r="DD40" s="7"/>
      <c r="DE40" s="7"/>
      <c r="DF40" s="7"/>
      <c r="DG40" s="7"/>
      <c r="DH40" s="7"/>
      <c r="DI40" s="7"/>
      <c r="DJ40" s="7"/>
      <c r="DK40" s="7"/>
      <c r="DL40" s="7"/>
      <c r="DM40" s="7"/>
      <c r="DN40" s="7"/>
      <c r="DO40" s="7"/>
      <c r="DP40" s="7"/>
      <c r="DQ40" s="7"/>
      <c r="DR40" s="7"/>
      <c r="DS40" s="7"/>
      <c r="DT40" s="7"/>
      <c r="DU40" s="7"/>
      <c r="DV40" s="7"/>
      <c r="DW40" s="7"/>
      <c r="DX40" s="7"/>
      <c r="DY40" s="7"/>
      <c r="DZ40" s="7"/>
      <c r="EA40" s="7"/>
      <c r="EB40" s="7"/>
      <c r="EC40" s="7"/>
      <c r="ED40" s="7"/>
      <c r="EE40" s="7"/>
      <c r="EF40" s="7"/>
      <c r="EG40" s="7"/>
      <c r="EH40" s="7"/>
      <c r="EI40" s="7"/>
      <c r="EJ40" s="7"/>
      <c r="EK40" s="7"/>
      <c r="EL40" s="7"/>
      <c r="EM40" s="7"/>
      <c r="EN40" s="7"/>
      <c r="EO40" s="7"/>
      <c r="EP40" s="7"/>
      <c r="EQ40" s="7"/>
      <c r="ER40" s="7"/>
      <c r="ES40" s="7"/>
      <c r="ET40" s="7"/>
      <c r="EU40" s="7"/>
      <c r="EV40" s="7"/>
      <c r="EW40" s="7"/>
      <c r="EX40" s="7"/>
      <c r="EY40" s="7"/>
      <c r="EZ40" s="7"/>
      <c r="FA40" s="7"/>
      <c r="FB40" s="7"/>
      <c r="FC40" s="7"/>
      <c r="FD40" s="7"/>
      <c r="FE40" s="7"/>
      <c r="FF40" s="7"/>
      <c r="FG40" s="7"/>
      <c r="FH40" s="7"/>
      <c r="FI40" s="7"/>
      <c r="FJ40" s="7"/>
      <c r="FK40" s="7"/>
      <c r="FL40" s="7"/>
      <c r="FM40" s="7"/>
      <c r="FN40" s="7"/>
      <c r="FO40" s="7"/>
      <c r="FP40" s="7"/>
      <c r="FQ40" s="7"/>
      <c r="FR40" s="7"/>
      <c r="FS40" s="7"/>
      <c r="FT40" s="7"/>
      <c r="FU40" s="7"/>
      <c r="FV40" s="7"/>
      <c r="FW40" s="7"/>
      <c r="FX40" s="7"/>
      <c r="FY40" s="7"/>
      <c r="FZ40" s="7"/>
      <c r="GA40" s="7"/>
      <c r="GB40" s="7"/>
      <c r="GC40" s="7"/>
      <c r="GD40" s="7"/>
      <c r="GE40" s="7"/>
      <c r="GF40" s="7"/>
      <c r="GG40" s="7"/>
      <c r="GH40" s="7"/>
      <c r="GI40" s="7"/>
      <c r="GJ40" s="7"/>
      <c r="GK40" s="7"/>
      <c r="GL40" s="7"/>
      <c r="GM40" s="7"/>
      <c r="GN40" s="7"/>
      <c r="GO40" s="7"/>
      <c r="GP40" s="7"/>
      <c r="GQ40" s="7"/>
      <c r="GR40" s="7"/>
      <c r="GS40" s="7"/>
      <c r="GT40" s="7"/>
      <c r="GU40" s="7"/>
      <c r="GV40" s="7"/>
      <c r="GW40" s="7"/>
      <c r="GX40" s="7"/>
      <c r="GY40" s="7"/>
      <c r="GZ40" s="7"/>
      <c r="HA40" s="7"/>
      <c r="HB40" s="7"/>
      <c r="HC40" s="7"/>
      <c r="HD40" s="7"/>
      <c r="HE40" s="7"/>
      <c r="HF40" s="7"/>
      <c r="HG40" s="7"/>
    </row>
    <row r="41" spans="1:215" customFormat="1" ht="12.75" customHeight="1">
      <c r="A41" s="27" t="s">
        <v>1756</v>
      </c>
      <c r="B41" s="18">
        <v>8435134853093</v>
      </c>
      <c r="C41" s="15" t="s">
        <v>1763</v>
      </c>
      <c r="D41" s="10"/>
      <c r="E41" s="10"/>
      <c r="F41" s="10"/>
      <c r="G41" s="9">
        <v>1</v>
      </c>
      <c r="H41" s="8" t="s">
        <v>1807</v>
      </c>
      <c r="I41" s="21"/>
      <c r="J41" s="21"/>
      <c r="K41" s="21"/>
      <c r="L41" s="37">
        <v>5686</v>
      </c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7"/>
      <c r="BK41" s="7"/>
      <c r="BL41" s="7"/>
      <c r="BM41" s="7"/>
      <c r="BN41" s="7"/>
      <c r="BO41" s="7"/>
      <c r="BP41" s="7"/>
      <c r="BQ41" s="7"/>
      <c r="BR41" s="7"/>
      <c r="BS41" s="7"/>
      <c r="BT41" s="7"/>
      <c r="BU41" s="7"/>
      <c r="BV41" s="7"/>
      <c r="BW41" s="7"/>
      <c r="BX41" s="7"/>
      <c r="BY41" s="7"/>
      <c r="BZ41" s="7"/>
      <c r="CA41" s="7"/>
      <c r="CB41" s="7"/>
      <c r="CC41" s="7"/>
      <c r="CD41" s="7"/>
      <c r="CE41" s="7"/>
      <c r="CF41" s="7"/>
      <c r="CG41" s="7"/>
      <c r="CH41" s="7"/>
      <c r="CI41" s="7"/>
      <c r="CJ41" s="7"/>
      <c r="CK41" s="7"/>
      <c r="CL41" s="7"/>
      <c r="CM41" s="7"/>
      <c r="CN41" s="7"/>
      <c r="CO41" s="7"/>
      <c r="CP41" s="7"/>
      <c r="CQ41" s="7"/>
      <c r="CR41" s="7"/>
      <c r="CS41" s="7"/>
      <c r="CT41" s="7"/>
      <c r="CU41" s="7"/>
      <c r="CV41" s="7"/>
      <c r="CW41" s="7"/>
      <c r="CX41" s="7"/>
      <c r="CY41" s="7"/>
      <c r="CZ41" s="7"/>
      <c r="DA41" s="7"/>
      <c r="DB41" s="7"/>
      <c r="DC41" s="7"/>
      <c r="DD41" s="7"/>
      <c r="DE41" s="7"/>
      <c r="DF41" s="7"/>
      <c r="DG41" s="7"/>
      <c r="DH41" s="7"/>
      <c r="DI41" s="7"/>
      <c r="DJ41" s="7"/>
      <c r="DK41" s="7"/>
      <c r="DL41" s="7"/>
      <c r="DM41" s="7"/>
      <c r="DN41" s="7"/>
      <c r="DO41" s="7"/>
      <c r="DP41" s="7"/>
      <c r="DQ41" s="7"/>
      <c r="DR41" s="7"/>
      <c r="DS41" s="7"/>
      <c r="DT41" s="7"/>
      <c r="DU41" s="7"/>
      <c r="DV41" s="7"/>
      <c r="DW41" s="7"/>
      <c r="DX41" s="7"/>
      <c r="DY41" s="7"/>
      <c r="DZ41" s="7"/>
      <c r="EA41" s="7"/>
      <c r="EB41" s="7"/>
      <c r="EC41" s="7"/>
      <c r="ED41" s="7"/>
      <c r="EE41" s="7"/>
      <c r="EF41" s="7"/>
      <c r="EG41" s="7"/>
      <c r="EH41" s="7"/>
      <c r="EI41" s="7"/>
      <c r="EJ41" s="7"/>
      <c r="EK41" s="7"/>
      <c r="EL41" s="7"/>
      <c r="EM41" s="7"/>
      <c r="EN41" s="7"/>
      <c r="EO41" s="7"/>
      <c r="EP41" s="7"/>
      <c r="EQ41" s="7"/>
      <c r="ER41" s="7"/>
      <c r="ES41" s="7"/>
      <c r="ET41" s="7"/>
      <c r="EU41" s="7"/>
      <c r="EV41" s="7"/>
      <c r="EW41" s="7"/>
      <c r="EX41" s="7"/>
      <c r="EY41" s="7"/>
      <c r="EZ41" s="7"/>
      <c r="FA41" s="7"/>
      <c r="FB41" s="7"/>
      <c r="FC41" s="7"/>
      <c r="FD41" s="7"/>
      <c r="FE41" s="7"/>
      <c r="FF41" s="7"/>
      <c r="FG41" s="7"/>
      <c r="FH41" s="7"/>
      <c r="FI41" s="7"/>
      <c r="FJ41" s="7"/>
      <c r="FK41" s="7"/>
      <c r="FL41" s="7"/>
      <c r="FM41" s="7"/>
      <c r="FN41" s="7"/>
      <c r="FO41" s="7"/>
      <c r="FP41" s="7"/>
      <c r="FQ41" s="7"/>
      <c r="FR41" s="7"/>
      <c r="FS41" s="7"/>
      <c r="FT41" s="7"/>
      <c r="FU41" s="7"/>
      <c r="FV41" s="7"/>
      <c r="FW41" s="7"/>
      <c r="FX41" s="7"/>
      <c r="FY41" s="7"/>
      <c r="FZ41" s="7"/>
      <c r="GA41" s="7"/>
      <c r="GB41" s="7"/>
      <c r="GC41" s="7"/>
      <c r="GD41" s="7"/>
      <c r="GE41" s="7"/>
      <c r="GF41" s="7"/>
      <c r="GG41" s="7"/>
      <c r="GH41" s="7"/>
      <c r="GI41" s="7"/>
      <c r="GJ41" s="7"/>
      <c r="GK41" s="7"/>
      <c r="GL41" s="7"/>
      <c r="GM41" s="7"/>
      <c r="GN41" s="7"/>
      <c r="GO41" s="7"/>
      <c r="GP41" s="7"/>
      <c r="GQ41" s="7"/>
      <c r="GR41" s="7"/>
      <c r="GS41" s="7"/>
      <c r="GT41" s="7"/>
      <c r="GU41" s="7"/>
      <c r="GV41" s="7"/>
      <c r="GW41" s="7"/>
      <c r="GX41" s="7"/>
      <c r="GY41" s="7"/>
      <c r="GZ41" s="7"/>
      <c r="HA41" s="7"/>
      <c r="HB41" s="7"/>
      <c r="HC41" s="7"/>
      <c r="HD41" s="7"/>
      <c r="HE41" s="7"/>
      <c r="HF41" s="7"/>
      <c r="HG41" s="7"/>
    </row>
    <row r="42" spans="1:215" customFormat="1" ht="12.75" customHeight="1">
      <c r="A42" s="27" t="s">
        <v>1757</v>
      </c>
      <c r="B42" s="18">
        <v>8435134853109</v>
      </c>
      <c r="C42" s="15" t="s">
        <v>1764</v>
      </c>
      <c r="D42" s="10"/>
      <c r="E42" s="10"/>
      <c r="F42" s="10"/>
      <c r="G42" s="9">
        <v>1</v>
      </c>
      <c r="H42" s="8" t="s">
        <v>1807</v>
      </c>
      <c r="I42" s="21"/>
      <c r="J42" s="21"/>
      <c r="K42" s="21"/>
      <c r="L42" s="37">
        <v>5804</v>
      </c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7"/>
      <c r="BK42" s="7"/>
      <c r="BL42" s="7"/>
      <c r="BM42" s="7"/>
      <c r="BN42" s="7"/>
      <c r="BO42" s="7"/>
      <c r="BP42" s="7"/>
      <c r="BQ42" s="7"/>
      <c r="BR42" s="7"/>
      <c r="BS42" s="7"/>
      <c r="BT42" s="7"/>
      <c r="BU42" s="7"/>
      <c r="BV42" s="7"/>
      <c r="BW42" s="7"/>
      <c r="BX42" s="7"/>
      <c r="BY42" s="7"/>
      <c r="BZ42" s="7"/>
      <c r="CA42" s="7"/>
      <c r="CB42" s="7"/>
      <c r="CC42" s="7"/>
      <c r="CD42" s="7"/>
      <c r="CE42" s="7"/>
      <c r="CF42" s="7"/>
      <c r="CG42" s="7"/>
      <c r="CH42" s="7"/>
      <c r="CI42" s="7"/>
      <c r="CJ42" s="7"/>
      <c r="CK42" s="7"/>
      <c r="CL42" s="7"/>
      <c r="CM42" s="7"/>
      <c r="CN42" s="7"/>
      <c r="CO42" s="7"/>
      <c r="CP42" s="7"/>
      <c r="CQ42" s="7"/>
      <c r="CR42" s="7"/>
      <c r="CS42" s="7"/>
      <c r="CT42" s="7"/>
      <c r="CU42" s="7"/>
      <c r="CV42" s="7"/>
      <c r="CW42" s="7"/>
      <c r="CX42" s="7"/>
      <c r="CY42" s="7"/>
      <c r="CZ42" s="7"/>
      <c r="DA42" s="7"/>
      <c r="DB42" s="7"/>
      <c r="DC42" s="7"/>
      <c r="DD42" s="7"/>
      <c r="DE42" s="7"/>
      <c r="DF42" s="7"/>
      <c r="DG42" s="7"/>
      <c r="DH42" s="7"/>
      <c r="DI42" s="7"/>
      <c r="DJ42" s="7"/>
      <c r="DK42" s="7"/>
      <c r="DL42" s="7"/>
      <c r="DM42" s="7"/>
      <c r="DN42" s="7"/>
      <c r="DO42" s="7"/>
      <c r="DP42" s="7"/>
      <c r="DQ42" s="7"/>
      <c r="DR42" s="7"/>
      <c r="DS42" s="7"/>
      <c r="DT42" s="7"/>
      <c r="DU42" s="7"/>
      <c r="DV42" s="7"/>
      <c r="DW42" s="7"/>
      <c r="DX42" s="7"/>
      <c r="DY42" s="7"/>
      <c r="DZ42" s="7"/>
      <c r="EA42" s="7"/>
      <c r="EB42" s="7"/>
      <c r="EC42" s="7"/>
      <c r="ED42" s="7"/>
      <c r="EE42" s="7"/>
      <c r="EF42" s="7"/>
      <c r="EG42" s="7"/>
      <c r="EH42" s="7"/>
      <c r="EI42" s="7"/>
      <c r="EJ42" s="7"/>
      <c r="EK42" s="7"/>
      <c r="EL42" s="7"/>
      <c r="EM42" s="7"/>
      <c r="EN42" s="7"/>
      <c r="EO42" s="7"/>
      <c r="EP42" s="7"/>
      <c r="EQ42" s="7"/>
      <c r="ER42" s="7"/>
      <c r="ES42" s="7"/>
      <c r="ET42" s="7"/>
      <c r="EU42" s="7"/>
      <c r="EV42" s="7"/>
      <c r="EW42" s="7"/>
      <c r="EX42" s="7"/>
      <c r="EY42" s="7"/>
      <c r="EZ42" s="7"/>
      <c r="FA42" s="7"/>
      <c r="FB42" s="7"/>
      <c r="FC42" s="7"/>
      <c r="FD42" s="7"/>
      <c r="FE42" s="7"/>
      <c r="FF42" s="7"/>
      <c r="FG42" s="7"/>
      <c r="FH42" s="7"/>
      <c r="FI42" s="7"/>
      <c r="FJ42" s="7"/>
      <c r="FK42" s="7"/>
      <c r="FL42" s="7"/>
      <c r="FM42" s="7"/>
      <c r="FN42" s="7"/>
      <c r="FO42" s="7"/>
      <c r="FP42" s="7"/>
      <c r="FQ42" s="7"/>
      <c r="FR42" s="7"/>
      <c r="FS42" s="7"/>
      <c r="FT42" s="7"/>
      <c r="FU42" s="7"/>
      <c r="FV42" s="7"/>
      <c r="FW42" s="7"/>
      <c r="FX42" s="7"/>
      <c r="FY42" s="7"/>
      <c r="FZ42" s="7"/>
      <c r="GA42" s="7"/>
      <c r="GB42" s="7"/>
      <c r="GC42" s="7"/>
      <c r="GD42" s="7"/>
      <c r="GE42" s="7"/>
      <c r="GF42" s="7"/>
      <c r="GG42" s="7"/>
      <c r="GH42" s="7"/>
      <c r="GI42" s="7"/>
      <c r="GJ42" s="7"/>
      <c r="GK42" s="7"/>
      <c r="GL42" s="7"/>
      <c r="GM42" s="7"/>
      <c r="GN42" s="7"/>
      <c r="GO42" s="7"/>
      <c r="GP42" s="7"/>
      <c r="GQ42" s="7"/>
      <c r="GR42" s="7"/>
      <c r="GS42" s="7"/>
      <c r="GT42" s="7"/>
      <c r="GU42" s="7"/>
      <c r="GV42" s="7"/>
      <c r="GW42" s="7"/>
      <c r="GX42" s="7"/>
      <c r="GY42" s="7"/>
      <c r="GZ42" s="7"/>
      <c r="HA42" s="7"/>
      <c r="HB42" s="7"/>
      <c r="HC42" s="7"/>
      <c r="HD42" s="7"/>
      <c r="HE42" s="7"/>
      <c r="HF42" s="7"/>
      <c r="HG42" s="7"/>
    </row>
    <row r="43" spans="1:215" customFormat="1" ht="12.75" customHeight="1">
      <c r="A43" s="27" t="s">
        <v>1758</v>
      </c>
      <c r="B43" s="18">
        <v>8435134853666</v>
      </c>
      <c r="C43" s="15" t="s">
        <v>1765</v>
      </c>
      <c r="D43" s="10"/>
      <c r="E43" s="10"/>
      <c r="F43" s="10"/>
      <c r="G43" s="9">
        <v>1</v>
      </c>
      <c r="H43" s="8" t="s">
        <v>1807</v>
      </c>
      <c r="I43" s="21"/>
      <c r="J43" s="21"/>
      <c r="K43" s="21"/>
      <c r="L43" s="37">
        <v>6023</v>
      </c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7"/>
      <c r="BK43" s="7"/>
      <c r="BL43" s="7"/>
      <c r="BM43" s="7"/>
      <c r="BN43" s="7"/>
      <c r="BO43" s="7"/>
      <c r="BP43" s="7"/>
      <c r="BQ43" s="7"/>
      <c r="BR43" s="7"/>
      <c r="BS43" s="7"/>
      <c r="BT43" s="7"/>
      <c r="BU43" s="7"/>
      <c r="BV43" s="7"/>
      <c r="BW43" s="7"/>
      <c r="BX43" s="7"/>
      <c r="BY43" s="7"/>
      <c r="BZ43" s="7"/>
      <c r="CA43" s="7"/>
      <c r="CB43" s="7"/>
      <c r="CC43" s="7"/>
      <c r="CD43" s="7"/>
      <c r="CE43" s="7"/>
      <c r="CF43" s="7"/>
      <c r="CG43" s="7"/>
      <c r="CH43" s="7"/>
      <c r="CI43" s="7"/>
      <c r="CJ43" s="7"/>
      <c r="CK43" s="7"/>
      <c r="CL43" s="7"/>
      <c r="CM43" s="7"/>
      <c r="CN43" s="7"/>
      <c r="CO43" s="7"/>
      <c r="CP43" s="7"/>
      <c r="CQ43" s="7"/>
      <c r="CR43" s="7"/>
      <c r="CS43" s="7"/>
      <c r="CT43" s="7"/>
      <c r="CU43" s="7"/>
      <c r="CV43" s="7"/>
      <c r="CW43" s="7"/>
      <c r="CX43" s="7"/>
      <c r="CY43" s="7"/>
      <c r="CZ43" s="7"/>
      <c r="DA43" s="7"/>
      <c r="DB43" s="7"/>
      <c r="DC43" s="7"/>
      <c r="DD43" s="7"/>
      <c r="DE43" s="7"/>
      <c r="DF43" s="7"/>
      <c r="DG43" s="7"/>
      <c r="DH43" s="7"/>
      <c r="DI43" s="7"/>
      <c r="DJ43" s="7"/>
      <c r="DK43" s="7"/>
      <c r="DL43" s="7"/>
      <c r="DM43" s="7"/>
      <c r="DN43" s="7"/>
      <c r="DO43" s="7"/>
      <c r="DP43" s="7"/>
      <c r="DQ43" s="7"/>
      <c r="DR43" s="7"/>
      <c r="DS43" s="7"/>
      <c r="DT43" s="7"/>
      <c r="DU43" s="7"/>
      <c r="DV43" s="7"/>
      <c r="DW43" s="7"/>
      <c r="DX43" s="7"/>
      <c r="DY43" s="7"/>
      <c r="DZ43" s="7"/>
      <c r="EA43" s="7"/>
      <c r="EB43" s="7"/>
      <c r="EC43" s="7"/>
      <c r="ED43" s="7"/>
      <c r="EE43" s="7"/>
      <c r="EF43" s="7"/>
      <c r="EG43" s="7"/>
      <c r="EH43" s="7"/>
      <c r="EI43" s="7"/>
      <c r="EJ43" s="7"/>
      <c r="EK43" s="7"/>
      <c r="EL43" s="7"/>
      <c r="EM43" s="7"/>
      <c r="EN43" s="7"/>
      <c r="EO43" s="7"/>
      <c r="EP43" s="7"/>
      <c r="EQ43" s="7"/>
      <c r="ER43" s="7"/>
      <c r="ES43" s="7"/>
      <c r="ET43" s="7"/>
      <c r="EU43" s="7"/>
      <c r="EV43" s="7"/>
      <c r="EW43" s="7"/>
      <c r="EX43" s="7"/>
      <c r="EY43" s="7"/>
      <c r="EZ43" s="7"/>
      <c r="FA43" s="7"/>
      <c r="FB43" s="7"/>
      <c r="FC43" s="7"/>
      <c r="FD43" s="7"/>
      <c r="FE43" s="7"/>
      <c r="FF43" s="7"/>
      <c r="FG43" s="7"/>
      <c r="FH43" s="7"/>
      <c r="FI43" s="7"/>
      <c r="FJ43" s="7"/>
      <c r="FK43" s="7"/>
      <c r="FL43" s="7"/>
      <c r="FM43" s="7"/>
      <c r="FN43" s="7"/>
      <c r="FO43" s="7"/>
      <c r="FP43" s="7"/>
      <c r="FQ43" s="7"/>
      <c r="FR43" s="7"/>
      <c r="FS43" s="7"/>
      <c r="FT43" s="7"/>
      <c r="FU43" s="7"/>
      <c r="FV43" s="7"/>
      <c r="FW43" s="7"/>
      <c r="FX43" s="7"/>
      <c r="FY43" s="7"/>
      <c r="FZ43" s="7"/>
      <c r="GA43" s="7"/>
      <c r="GB43" s="7"/>
      <c r="GC43" s="7"/>
      <c r="GD43" s="7"/>
      <c r="GE43" s="7"/>
      <c r="GF43" s="7"/>
      <c r="GG43" s="7"/>
      <c r="GH43" s="7"/>
      <c r="GI43" s="7"/>
      <c r="GJ43" s="7"/>
      <c r="GK43" s="7"/>
      <c r="GL43" s="7"/>
      <c r="GM43" s="7"/>
      <c r="GN43" s="7"/>
      <c r="GO43" s="7"/>
      <c r="GP43" s="7"/>
      <c r="GQ43" s="7"/>
      <c r="GR43" s="7"/>
      <c r="GS43" s="7"/>
      <c r="GT43" s="7"/>
      <c r="GU43" s="7"/>
      <c r="GV43" s="7"/>
      <c r="GW43" s="7"/>
      <c r="GX43" s="7"/>
      <c r="GY43" s="7"/>
      <c r="GZ43" s="7"/>
      <c r="HA43" s="7"/>
      <c r="HB43" s="7"/>
      <c r="HC43" s="7"/>
      <c r="HD43" s="7"/>
      <c r="HE43" s="7"/>
      <c r="HF43" s="7"/>
      <c r="HG43" s="7"/>
    </row>
    <row r="44" spans="1:215" customFormat="1" ht="12.75" customHeight="1">
      <c r="A44" s="27" t="s">
        <v>1759</v>
      </c>
      <c r="B44" s="18">
        <v>8435134853123</v>
      </c>
      <c r="C44" s="15" t="s">
        <v>1766</v>
      </c>
      <c r="D44" s="10"/>
      <c r="E44" s="10"/>
      <c r="F44" s="10"/>
      <c r="G44" s="9">
        <v>1</v>
      </c>
      <c r="H44" s="8" t="s">
        <v>1807</v>
      </c>
      <c r="I44" s="21"/>
      <c r="J44" s="21"/>
      <c r="K44" s="21"/>
      <c r="L44" s="37">
        <v>7162</v>
      </c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  <c r="BH44" s="7"/>
      <c r="BI44" s="7"/>
      <c r="BJ44" s="7"/>
      <c r="BK44" s="7"/>
      <c r="BL44" s="7"/>
      <c r="BM44" s="7"/>
      <c r="BN44" s="7"/>
      <c r="BO44" s="7"/>
      <c r="BP44" s="7"/>
      <c r="BQ44" s="7"/>
      <c r="BR44" s="7"/>
      <c r="BS44" s="7"/>
      <c r="BT44" s="7"/>
      <c r="BU44" s="7"/>
      <c r="BV44" s="7"/>
      <c r="BW44" s="7"/>
      <c r="BX44" s="7"/>
      <c r="BY44" s="7"/>
      <c r="BZ44" s="7"/>
      <c r="CA44" s="7"/>
      <c r="CB44" s="7"/>
      <c r="CC44" s="7"/>
      <c r="CD44" s="7"/>
      <c r="CE44" s="7"/>
      <c r="CF44" s="7"/>
      <c r="CG44" s="7"/>
      <c r="CH44" s="7"/>
      <c r="CI44" s="7"/>
      <c r="CJ44" s="7"/>
      <c r="CK44" s="7"/>
      <c r="CL44" s="7"/>
      <c r="CM44" s="7"/>
      <c r="CN44" s="7"/>
      <c r="CO44" s="7"/>
      <c r="CP44" s="7"/>
      <c r="CQ44" s="7"/>
      <c r="CR44" s="7"/>
      <c r="CS44" s="7"/>
      <c r="CT44" s="7"/>
      <c r="CU44" s="7"/>
      <c r="CV44" s="7"/>
      <c r="CW44" s="7"/>
      <c r="CX44" s="7"/>
      <c r="CY44" s="7"/>
      <c r="CZ44" s="7"/>
      <c r="DA44" s="7"/>
      <c r="DB44" s="7"/>
      <c r="DC44" s="7"/>
      <c r="DD44" s="7"/>
      <c r="DE44" s="7"/>
      <c r="DF44" s="7"/>
      <c r="DG44" s="7"/>
      <c r="DH44" s="7"/>
      <c r="DI44" s="7"/>
      <c r="DJ44" s="7"/>
      <c r="DK44" s="7"/>
      <c r="DL44" s="7"/>
      <c r="DM44" s="7"/>
      <c r="DN44" s="7"/>
      <c r="DO44" s="7"/>
      <c r="DP44" s="7"/>
      <c r="DQ44" s="7"/>
      <c r="DR44" s="7"/>
      <c r="DS44" s="7"/>
      <c r="DT44" s="7"/>
      <c r="DU44" s="7"/>
      <c r="DV44" s="7"/>
      <c r="DW44" s="7"/>
      <c r="DX44" s="7"/>
      <c r="DY44" s="7"/>
      <c r="DZ44" s="7"/>
      <c r="EA44" s="7"/>
      <c r="EB44" s="7"/>
      <c r="EC44" s="7"/>
      <c r="ED44" s="7"/>
      <c r="EE44" s="7"/>
      <c r="EF44" s="7"/>
      <c r="EG44" s="7"/>
      <c r="EH44" s="7"/>
      <c r="EI44" s="7"/>
      <c r="EJ44" s="7"/>
      <c r="EK44" s="7"/>
      <c r="EL44" s="7"/>
      <c r="EM44" s="7"/>
      <c r="EN44" s="7"/>
      <c r="EO44" s="7"/>
      <c r="EP44" s="7"/>
      <c r="EQ44" s="7"/>
      <c r="ER44" s="7"/>
      <c r="ES44" s="7"/>
      <c r="ET44" s="7"/>
      <c r="EU44" s="7"/>
      <c r="EV44" s="7"/>
      <c r="EW44" s="7"/>
      <c r="EX44" s="7"/>
      <c r="EY44" s="7"/>
      <c r="EZ44" s="7"/>
      <c r="FA44" s="7"/>
      <c r="FB44" s="7"/>
      <c r="FC44" s="7"/>
      <c r="FD44" s="7"/>
      <c r="FE44" s="7"/>
      <c r="FF44" s="7"/>
      <c r="FG44" s="7"/>
      <c r="FH44" s="7"/>
      <c r="FI44" s="7"/>
      <c r="FJ44" s="7"/>
      <c r="FK44" s="7"/>
      <c r="FL44" s="7"/>
      <c r="FM44" s="7"/>
      <c r="FN44" s="7"/>
      <c r="FO44" s="7"/>
      <c r="FP44" s="7"/>
      <c r="FQ44" s="7"/>
      <c r="FR44" s="7"/>
      <c r="FS44" s="7"/>
      <c r="FT44" s="7"/>
      <c r="FU44" s="7"/>
      <c r="FV44" s="7"/>
      <c r="FW44" s="7"/>
      <c r="FX44" s="7"/>
      <c r="FY44" s="7"/>
      <c r="FZ44" s="7"/>
      <c r="GA44" s="7"/>
      <c r="GB44" s="7"/>
      <c r="GC44" s="7"/>
      <c r="GD44" s="7"/>
      <c r="GE44" s="7"/>
      <c r="GF44" s="7"/>
      <c r="GG44" s="7"/>
      <c r="GH44" s="7"/>
      <c r="GI44" s="7"/>
      <c r="GJ44" s="7"/>
      <c r="GK44" s="7"/>
      <c r="GL44" s="7"/>
      <c r="GM44" s="7"/>
      <c r="GN44" s="7"/>
      <c r="GO44" s="7"/>
      <c r="GP44" s="7"/>
      <c r="GQ44" s="7"/>
      <c r="GR44" s="7"/>
      <c r="GS44" s="7"/>
      <c r="GT44" s="7"/>
      <c r="GU44" s="7"/>
      <c r="GV44" s="7"/>
      <c r="GW44" s="7"/>
      <c r="GX44" s="7"/>
      <c r="GY44" s="7"/>
      <c r="GZ44" s="7"/>
      <c r="HA44" s="7"/>
      <c r="HB44" s="7"/>
      <c r="HC44" s="7"/>
      <c r="HD44" s="7"/>
      <c r="HE44" s="7"/>
      <c r="HF44" s="7"/>
      <c r="HG44" s="7"/>
    </row>
    <row r="45" spans="1:215" customFormat="1" ht="12.75" customHeight="1">
      <c r="A45" s="27" t="s">
        <v>1760</v>
      </c>
      <c r="B45" s="18">
        <v>8435134853130</v>
      </c>
      <c r="C45" s="15" t="s">
        <v>1767</v>
      </c>
      <c r="D45" s="10"/>
      <c r="E45" s="10"/>
      <c r="F45" s="10"/>
      <c r="G45" s="9">
        <v>1</v>
      </c>
      <c r="H45" s="8" t="s">
        <v>1807</v>
      </c>
      <c r="I45" s="21"/>
      <c r="J45" s="21"/>
      <c r="K45" s="21"/>
      <c r="L45" s="37">
        <v>8535</v>
      </c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7"/>
      <c r="BE45" s="7"/>
      <c r="BF45" s="7"/>
      <c r="BG45" s="7"/>
      <c r="BH45" s="7"/>
      <c r="BI45" s="7"/>
      <c r="BJ45" s="7"/>
      <c r="BK45" s="7"/>
      <c r="BL45" s="7"/>
      <c r="BM45" s="7"/>
      <c r="BN45" s="7"/>
      <c r="BO45" s="7"/>
      <c r="BP45" s="7"/>
      <c r="BQ45" s="7"/>
      <c r="BR45" s="7"/>
      <c r="BS45" s="7"/>
      <c r="BT45" s="7"/>
      <c r="BU45" s="7"/>
      <c r="BV45" s="7"/>
      <c r="BW45" s="7"/>
      <c r="BX45" s="7"/>
      <c r="BY45" s="7"/>
      <c r="BZ45" s="7"/>
      <c r="CA45" s="7"/>
      <c r="CB45" s="7"/>
      <c r="CC45" s="7"/>
      <c r="CD45" s="7"/>
      <c r="CE45" s="7"/>
      <c r="CF45" s="7"/>
      <c r="CG45" s="7"/>
      <c r="CH45" s="7"/>
      <c r="CI45" s="7"/>
      <c r="CJ45" s="7"/>
      <c r="CK45" s="7"/>
      <c r="CL45" s="7"/>
      <c r="CM45" s="7"/>
      <c r="CN45" s="7"/>
      <c r="CO45" s="7"/>
      <c r="CP45" s="7"/>
      <c r="CQ45" s="7"/>
      <c r="CR45" s="7"/>
      <c r="CS45" s="7"/>
      <c r="CT45" s="7"/>
      <c r="CU45" s="7"/>
      <c r="CV45" s="7"/>
      <c r="CW45" s="7"/>
      <c r="CX45" s="7"/>
      <c r="CY45" s="7"/>
      <c r="CZ45" s="7"/>
      <c r="DA45" s="7"/>
      <c r="DB45" s="7"/>
      <c r="DC45" s="7"/>
      <c r="DD45" s="7"/>
      <c r="DE45" s="7"/>
      <c r="DF45" s="7"/>
      <c r="DG45" s="7"/>
      <c r="DH45" s="7"/>
      <c r="DI45" s="7"/>
      <c r="DJ45" s="7"/>
      <c r="DK45" s="7"/>
      <c r="DL45" s="7"/>
      <c r="DM45" s="7"/>
      <c r="DN45" s="7"/>
      <c r="DO45" s="7"/>
      <c r="DP45" s="7"/>
      <c r="DQ45" s="7"/>
      <c r="DR45" s="7"/>
      <c r="DS45" s="7"/>
      <c r="DT45" s="7"/>
      <c r="DU45" s="7"/>
      <c r="DV45" s="7"/>
      <c r="DW45" s="7"/>
      <c r="DX45" s="7"/>
      <c r="DY45" s="7"/>
      <c r="DZ45" s="7"/>
      <c r="EA45" s="7"/>
      <c r="EB45" s="7"/>
      <c r="EC45" s="7"/>
      <c r="ED45" s="7"/>
      <c r="EE45" s="7"/>
      <c r="EF45" s="7"/>
      <c r="EG45" s="7"/>
      <c r="EH45" s="7"/>
      <c r="EI45" s="7"/>
      <c r="EJ45" s="7"/>
      <c r="EK45" s="7"/>
      <c r="EL45" s="7"/>
      <c r="EM45" s="7"/>
      <c r="EN45" s="7"/>
      <c r="EO45" s="7"/>
      <c r="EP45" s="7"/>
      <c r="EQ45" s="7"/>
      <c r="ER45" s="7"/>
      <c r="ES45" s="7"/>
      <c r="ET45" s="7"/>
      <c r="EU45" s="7"/>
      <c r="EV45" s="7"/>
      <c r="EW45" s="7"/>
      <c r="EX45" s="7"/>
      <c r="EY45" s="7"/>
      <c r="EZ45" s="7"/>
      <c r="FA45" s="7"/>
      <c r="FB45" s="7"/>
      <c r="FC45" s="7"/>
      <c r="FD45" s="7"/>
      <c r="FE45" s="7"/>
      <c r="FF45" s="7"/>
      <c r="FG45" s="7"/>
      <c r="FH45" s="7"/>
      <c r="FI45" s="7"/>
      <c r="FJ45" s="7"/>
      <c r="FK45" s="7"/>
      <c r="FL45" s="7"/>
      <c r="FM45" s="7"/>
      <c r="FN45" s="7"/>
      <c r="FO45" s="7"/>
      <c r="FP45" s="7"/>
      <c r="FQ45" s="7"/>
      <c r="FR45" s="7"/>
      <c r="FS45" s="7"/>
      <c r="FT45" s="7"/>
      <c r="FU45" s="7"/>
      <c r="FV45" s="7"/>
      <c r="FW45" s="7"/>
      <c r="FX45" s="7"/>
      <c r="FY45" s="7"/>
      <c r="FZ45" s="7"/>
      <c r="GA45" s="7"/>
      <c r="GB45" s="7"/>
      <c r="GC45" s="7"/>
      <c r="GD45" s="7"/>
      <c r="GE45" s="7"/>
      <c r="GF45" s="7"/>
      <c r="GG45" s="7"/>
      <c r="GH45" s="7"/>
      <c r="GI45" s="7"/>
      <c r="GJ45" s="7"/>
      <c r="GK45" s="7"/>
      <c r="GL45" s="7"/>
      <c r="GM45" s="7"/>
      <c r="GN45" s="7"/>
      <c r="GO45" s="7"/>
      <c r="GP45" s="7"/>
      <c r="GQ45" s="7"/>
      <c r="GR45" s="7"/>
      <c r="GS45" s="7"/>
      <c r="GT45" s="7"/>
      <c r="GU45" s="7"/>
      <c r="GV45" s="7"/>
      <c r="GW45" s="7"/>
      <c r="GX45" s="7"/>
      <c r="GY45" s="7"/>
      <c r="GZ45" s="7"/>
      <c r="HA45" s="7"/>
      <c r="HB45" s="7"/>
      <c r="HC45" s="7"/>
      <c r="HD45" s="7"/>
      <c r="HE45" s="7"/>
      <c r="HF45" s="7"/>
      <c r="HG45" s="7"/>
    </row>
    <row r="46" spans="1:215" customFormat="1" ht="12.75" customHeight="1">
      <c r="A46" s="27" t="s">
        <v>1761</v>
      </c>
      <c r="B46" s="18">
        <v>8435134853642</v>
      </c>
      <c r="C46" s="15" t="s">
        <v>1768</v>
      </c>
      <c r="D46" s="10"/>
      <c r="E46" s="10"/>
      <c r="F46" s="10"/>
      <c r="G46" s="9">
        <v>1</v>
      </c>
      <c r="H46" s="8" t="s">
        <v>1807</v>
      </c>
      <c r="I46" s="21"/>
      <c r="J46" s="21"/>
      <c r="K46" s="21"/>
      <c r="L46" s="37">
        <v>8860</v>
      </c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7"/>
      <c r="BK46" s="7"/>
      <c r="BL46" s="7"/>
      <c r="BM46" s="7"/>
      <c r="BN46" s="7"/>
      <c r="BO46" s="7"/>
      <c r="BP46" s="7"/>
      <c r="BQ46" s="7"/>
      <c r="BR46" s="7"/>
      <c r="BS46" s="7"/>
      <c r="BT46" s="7"/>
      <c r="BU46" s="7"/>
      <c r="BV46" s="7"/>
      <c r="BW46" s="7"/>
      <c r="BX46" s="7"/>
      <c r="BY46" s="7"/>
      <c r="BZ46" s="7"/>
      <c r="CA46" s="7"/>
      <c r="CB46" s="7"/>
      <c r="CC46" s="7"/>
      <c r="CD46" s="7"/>
      <c r="CE46" s="7"/>
      <c r="CF46" s="7"/>
      <c r="CG46" s="7"/>
      <c r="CH46" s="7"/>
      <c r="CI46" s="7"/>
      <c r="CJ46" s="7"/>
      <c r="CK46" s="7"/>
      <c r="CL46" s="7"/>
      <c r="CM46" s="7"/>
      <c r="CN46" s="7"/>
      <c r="CO46" s="7"/>
      <c r="CP46" s="7"/>
      <c r="CQ46" s="7"/>
      <c r="CR46" s="7"/>
      <c r="CS46" s="7"/>
      <c r="CT46" s="7"/>
      <c r="CU46" s="7"/>
      <c r="CV46" s="7"/>
      <c r="CW46" s="7"/>
      <c r="CX46" s="7"/>
      <c r="CY46" s="7"/>
      <c r="CZ46" s="7"/>
      <c r="DA46" s="7"/>
      <c r="DB46" s="7"/>
      <c r="DC46" s="7"/>
      <c r="DD46" s="7"/>
      <c r="DE46" s="7"/>
      <c r="DF46" s="7"/>
      <c r="DG46" s="7"/>
      <c r="DH46" s="7"/>
      <c r="DI46" s="7"/>
      <c r="DJ46" s="7"/>
      <c r="DK46" s="7"/>
      <c r="DL46" s="7"/>
      <c r="DM46" s="7"/>
      <c r="DN46" s="7"/>
      <c r="DO46" s="7"/>
      <c r="DP46" s="7"/>
      <c r="DQ46" s="7"/>
      <c r="DR46" s="7"/>
      <c r="DS46" s="7"/>
      <c r="DT46" s="7"/>
      <c r="DU46" s="7"/>
      <c r="DV46" s="7"/>
      <c r="DW46" s="7"/>
      <c r="DX46" s="7"/>
      <c r="DY46" s="7"/>
      <c r="DZ46" s="7"/>
      <c r="EA46" s="7"/>
      <c r="EB46" s="7"/>
      <c r="EC46" s="7"/>
      <c r="ED46" s="7"/>
      <c r="EE46" s="7"/>
      <c r="EF46" s="7"/>
      <c r="EG46" s="7"/>
      <c r="EH46" s="7"/>
      <c r="EI46" s="7"/>
      <c r="EJ46" s="7"/>
      <c r="EK46" s="7"/>
      <c r="EL46" s="7"/>
      <c r="EM46" s="7"/>
      <c r="EN46" s="7"/>
      <c r="EO46" s="7"/>
      <c r="EP46" s="7"/>
      <c r="EQ46" s="7"/>
      <c r="ER46" s="7"/>
      <c r="ES46" s="7"/>
      <c r="ET46" s="7"/>
      <c r="EU46" s="7"/>
      <c r="EV46" s="7"/>
      <c r="EW46" s="7"/>
      <c r="EX46" s="7"/>
      <c r="EY46" s="7"/>
      <c r="EZ46" s="7"/>
      <c r="FA46" s="7"/>
      <c r="FB46" s="7"/>
      <c r="FC46" s="7"/>
      <c r="FD46" s="7"/>
      <c r="FE46" s="7"/>
      <c r="FF46" s="7"/>
      <c r="FG46" s="7"/>
      <c r="FH46" s="7"/>
      <c r="FI46" s="7"/>
      <c r="FJ46" s="7"/>
      <c r="FK46" s="7"/>
      <c r="FL46" s="7"/>
      <c r="FM46" s="7"/>
      <c r="FN46" s="7"/>
      <c r="FO46" s="7"/>
      <c r="FP46" s="7"/>
      <c r="FQ46" s="7"/>
      <c r="FR46" s="7"/>
      <c r="FS46" s="7"/>
      <c r="FT46" s="7"/>
      <c r="FU46" s="7"/>
      <c r="FV46" s="7"/>
      <c r="FW46" s="7"/>
      <c r="FX46" s="7"/>
      <c r="FY46" s="7"/>
      <c r="FZ46" s="7"/>
      <c r="GA46" s="7"/>
      <c r="GB46" s="7"/>
      <c r="GC46" s="7"/>
      <c r="GD46" s="7"/>
      <c r="GE46" s="7"/>
      <c r="GF46" s="7"/>
      <c r="GG46" s="7"/>
      <c r="GH46" s="7"/>
      <c r="GI46" s="7"/>
      <c r="GJ46" s="7"/>
      <c r="GK46" s="7"/>
      <c r="GL46" s="7"/>
      <c r="GM46" s="7"/>
      <c r="GN46" s="7"/>
      <c r="GO46" s="7"/>
      <c r="GP46" s="7"/>
      <c r="GQ46" s="7"/>
      <c r="GR46" s="7"/>
      <c r="GS46" s="7"/>
      <c r="GT46" s="7"/>
      <c r="GU46" s="7"/>
      <c r="GV46" s="7"/>
      <c r="GW46" s="7"/>
      <c r="GX46" s="7"/>
      <c r="GY46" s="7"/>
      <c r="GZ46" s="7"/>
      <c r="HA46" s="7"/>
      <c r="HB46" s="7"/>
      <c r="HC46" s="7"/>
      <c r="HD46" s="7"/>
      <c r="HE46" s="7"/>
      <c r="HF46" s="7"/>
      <c r="HG46" s="7"/>
    </row>
    <row r="47" spans="1:215" customFormat="1" ht="12.75" customHeight="1">
      <c r="A47" s="27" t="s">
        <v>1775</v>
      </c>
      <c r="B47" s="18">
        <v>8435134854007</v>
      </c>
      <c r="C47" s="15" t="s">
        <v>1769</v>
      </c>
      <c r="D47" s="10"/>
      <c r="E47" s="10"/>
      <c r="F47" s="10"/>
      <c r="G47" s="9">
        <v>1</v>
      </c>
      <c r="H47" s="8" t="s">
        <v>1807</v>
      </c>
      <c r="I47" s="21"/>
      <c r="J47" s="21"/>
      <c r="K47" s="21"/>
      <c r="L47" s="37">
        <v>8962</v>
      </c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7"/>
      <c r="BE47" s="7"/>
      <c r="BF47" s="7"/>
      <c r="BG47" s="7"/>
      <c r="BH47" s="7"/>
      <c r="BI47" s="7"/>
      <c r="BJ47" s="7"/>
      <c r="BK47" s="7"/>
      <c r="BL47" s="7"/>
      <c r="BM47" s="7"/>
      <c r="BN47" s="7"/>
      <c r="BO47" s="7"/>
      <c r="BP47" s="7"/>
      <c r="BQ47" s="7"/>
      <c r="BR47" s="7"/>
      <c r="BS47" s="7"/>
      <c r="BT47" s="7"/>
      <c r="BU47" s="7"/>
      <c r="BV47" s="7"/>
      <c r="BW47" s="7"/>
      <c r="BX47" s="7"/>
      <c r="BY47" s="7"/>
      <c r="BZ47" s="7"/>
      <c r="CA47" s="7"/>
      <c r="CB47" s="7"/>
      <c r="CC47" s="7"/>
      <c r="CD47" s="7"/>
      <c r="CE47" s="7"/>
      <c r="CF47" s="7"/>
      <c r="CG47" s="7"/>
      <c r="CH47" s="7"/>
      <c r="CI47" s="7"/>
      <c r="CJ47" s="7"/>
      <c r="CK47" s="7"/>
      <c r="CL47" s="7"/>
      <c r="CM47" s="7"/>
      <c r="CN47" s="7"/>
      <c r="CO47" s="7"/>
      <c r="CP47" s="7"/>
      <c r="CQ47" s="7"/>
      <c r="CR47" s="7"/>
      <c r="CS47" s="7"/>
      <c r="CT47" s="7"/>
      <c r="CU47" s="7"/>
      <c r="CV47" s="7"/>
      <c r="CW47" s="7"/>
      <c r="CX47" s="7"/>
      <c r="CY47" s="7"/>
      <c r="CZ47" s="7"/>
      <c r="DA47" s="7"/>
      <c r="DB47" s="7"/>
      <c r="DC47" s="7"/>
      <c r="DD47" s="7"/>
      <c r="DE47" s="7"/>
      <c r="DF47" s="7"/>
      <c r="DG47" s="7"/>
      <c r="DH47" s="7"/>
      <c r="DI47" s="7"/>
      <c r="DJ47" s="7"/>
      <c r="DK47" s="7"/>
      <c r="DL47" s="7"/>
      <c r="DM47" s="7"/>
      <c r="DN47" s="7"/>
      <c r="DO47" s="7"/>
      <c r="DP47" s="7"/>
      <c r="DQ47" s="7"/>
      <c r="DR47" s="7"/>
      <c r="DS47" s="7"/>
      <c r="DT47" s="7"/>
      <c r="DU47" s="7"/>
      <c r="DV47" s="7"/>
      <c r="DW47" s="7"/>
      <c r="DX47" s="7"/>
      <c r="DY47" s="7"/>
      <c r="DZ47" s="7"/>
      <c r="EA47" s="7"/>
      <c r="EB47" s="7"/>
      <c r="EC47" s="7"/>
      <c r="ED47" s="7"/>
      <c r="EE47" s="7"/>
      <c r="EF47" s="7"/>
      <c r="EG47" s="7"/>
      <c r="EH47" s="7"/>
      <c r="EI47" s="7"/>
      <c r="EJ47" s="7"/>
      <c r="EK47" s="7"/>
      <c r="EL47" s="7"/>
      <c r="EM47" s="7"/>
      <c r="EN47" s="7"/>
      <c r="EO47" s="7"/>
      <c r="EP47" s="7"/>
      <c r="EQ47" s="7"/>
      <c r="ER47" s="7"/>
      <c r="ES47" s="7"/>
      <c r="ET47" s="7"/>
      <c r="EU47" s="7"/>
      <c r="EV47" s="7"/>
      <c r="EW47" s="7"/>
      <c r="EX47" s="7"/>
      <c r="EY47" s="7"/>
      <c r="EZ47" s="7"/>
      <c r="FA47" s="7"/>
      <c r="FB47" s="7"/>
      <c r="FC47" s="7"/>
      <c r="FD47" s="7"/>
      <c r="FE47" s="7"/>
      <c r="FF47" s="7"/>
      <c r="FG47" s="7"/>
      <c r="FH47" s="7"/>
      <c r="FI47" s="7"/>
      <c r="FJ47" s="7"/>
      <c r="FK47" s="7"/>
      <c r="FL47" s="7"/>
      <c r="FM47" s="7"/>
      <c r="FN47" s="7"/>
      <c r="FO47" s="7"/>
      <c r="FP47" s="7"/>
      <c r="FQ47" s="7"/>
      <c r="FR47" s="7"/>
      <c r="FS47" s="7"/>
      <c r="FT47" s="7"/>
      <c r="FU47" s="7"/>
      <c r="FV47" s="7"/>
      <c r="FW47" s="7"/>
      <c r="FX47" s="7"/>
      <c r="FY47" s="7"/>
      <c r="FZ47" s="7"/>
      <c r="GA47" s="7"/>
      <c r="GB47" s="7"/>
      <c r="GC47" s="7"/>
      <c r="GD47" s="7"/>
      <c r="GE47" s="7"/>
      <c r="GF47" s="7"/>
      <c r="GG47" s="7"/>
      <c r="GH47" s="7"/>
      <c r="GI47" s="7"/>
      <c r="GJ47" s="7"/>
      <c r="GK47" s="7"/>
      <c r="GL47" s="7"/>
      <c r="GM47" s="7"/>
      <c r="GN47" s="7"/>
      <c r="GO47" s="7"/>
      <c r="GP47" s="7"/>
      <c r="GQ47" s="7"/>
      <c r="GR47" s="7"/>
      <c r="GS47" s="7"/>
      <c r="GT47" s="7"/>
      <c r="GU47" s="7"/>
      <c r="GV47" s="7"/>
      <c r="GW47" s="7"/>
      <c r="GX47" s="7"/>
      <c r="GY47" s="7"/>
      <c r="GZ47" s="7"/>
      <c r="HA47" s="7"/>
      <c r="HB47" s="7"/>
      <c r="HC47" s="7"/>
      <c r="HD47" s="7"/>
      <c r="HE47" s="7"/>
      <c r="HF47" s="7"/>
      <c r="HG47" s="7"/>
    </row>
    <row r="48" spans="1:215" customFormat="1" ht="12.75" customHeight="1">
      <c r="A48" s="27" t="s">
        <v>1776</v>
      </c>
      <c r="B48" s="18">
        <v>8435134854014</v>
      </c>
      <c r="C48" s="15" t="s">
        <v>1770</v>
      </c>
      <c r="D48" s="10"/>
      <c r="E48" s="10"/>
      <c r="F48" s="10"/>
      <c r="G48" s="9">
        <v>1</v>
      </c>
      <c r="H48" s="8" t="s">
        <v>1807</v>
      </c>
      <c r="I48" s="21"/>
      <c r="J48" s="21"/>
      <c r="K48" s="21"/>
      <c r="L48" s="37">
        <v>9287</v>
      </c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7"/>
      <c r="BK48" s="7"/>
      <c r="BL48" s="7"/>
      <c r="BM48" s="7"/>
      <c r="BN48" s="7"/>
      <c r="BO48" s="7"/>
      <c r="BP48" s="7"/>
      <c r="BQ48" s="7"/>
      <c r="BR48" s="7"/>
      <c r="BS48" s="7"/>
      <c r="BT48" s="7"/>
      <c r="BU48" s="7"/>
      <c r="BV48" s="7"/>
      <c r="BW48" s="7"/>
      <c r="BX48" s="7"/>
      <c r="BY48" s="7"/>
      <c r="BZ48" s="7"/>
      <c r="CA48" s="7"/>
      <c r="CB48" s="7"/>
      <c r="CC48" s="7"/>
      <c r="CD48" s="7"/>
      <c r="CE48" s="7"/>
      <c r="CF48" s="7"/>
      <c r="CG48" s="7"/>
      <c r="CH48" s="7"/>
      <c r="CI48" s="7"/>
      <c r="CJ48" s="7"/>
      <c r="CK48" s="7"/>
      <c r="CL48" s="7"/>
      <c r="CM48" s="7"/>
      <c r="CN48" s="7"/>
      <c r="CO48" s="7"/>
      <c r="CP48" s="7"/>
      <c r="CQ48" s="7"/>
      <c r="CR48" s="7"/>
      <c r="CS48" s="7"/>
      <c r="CT48" s="7"/>
      <c r="CU48" s="7"/>
      <c r="CV48" s="7"/>
      <c r="CW48" s="7"/>
      <c r="CX48" s="7"/>
      <c r="CY48" s="7"/>
      <c r="CZ48" s="7"/>
      <c r="DA48" s="7"/>
      <c r="DB48" s="7"/>
      <c r="DC48" s="7"/>
      <c r="DD48" s="7"/>
      <c r="DE48" s="7"/>
      <c r="DF48" s="7"/>
      <c r="DG48" s="7"/>
      <c r="DH48" s="7"/>
      <c r="DI48" s="7"/>
      <c r="DJ48" s="7"/>
      <c r="DK48" s="7"/>
      <c r="DL48" s="7"/>
      <c r="DM48" s="7"/>
      <c r="DN48" s="7"/>
      <c r="DO48" s="7"/>
      <c r="DP48" s="7"/>
      <c r="DQ48" s="7"/>
      <c r="DR48" s="7"/>
      <c r="DS48" s="7"/>
      <c r="DT48" s="7"/>
      <c r="DU48" s="7"/>
      <c r="DV48" s="7"/>
      <c r="DW48" s="7"/>
      <c r="DX48" s="7"/>
      <c r="DY48" s="7"/>
      <c r="DZ48" s="7"/>
      <c r="EA48" s="7"/>
      <c r="EB48" s="7"/>
      <c r="EC48" s="7"/>
      <c r="ED48" s="7"/>
      <c r="EE48" s="7"/>
      <c r="EF48" s="7"/>
      <c r="EG48" s="7"/>
      <c r="EH48" s="7"/>
      <c r="EI48" s="7"/>
      <c r="EJ48" s="7"/>
      <c r="EK48" s="7"/>
      <c r="EL48" s="7"/>
      <c r="EM48" s="7"/>
      <c r="EN48" s="7"/>
      <c r="EO48" s="7"/>
      <c r="EP48" s="7"/>
      <c r="EQ48" s="7"/>
      <c r="ER48" s="7"/>
      <c r="ES48" s="7"/>
      <c r="ET48" s="7"/>
      <c r="EU48" s="7"/>
      <c r="EV48" s="7"/>
      <c r="EW48" s="7"/>
      <c r="EX48" s="7"/>
      <c r="EY48" s="7"/>
      <c r="EZ48" s="7"/>
      <c r="FA48" s="7"/>
      <c r="FB48" s="7"/>
      <c r="FC48" s="7"/>
      <c r="FD48" s="7"/>
      <c r="FE48" s="7"/>
      <c r="FF48" s="7"/>
      <c r="FG48" s="7"/>
      <c r="FH48" s="7"/>
      <c r="FI48" s="7"/>
      <c r="FJ48" s="7"/>
      <c r="FK48" s="7"/>
      <c r="FL48" s="7"/>
      <c r="FM48" s="7"/>
      <c r="FN48" s="7"/>
      <c r="FO48" s="7"/>
      <c r="FP48" s="7"/>
      <c r="FQ48" s="7"/>
      <c r="FR48" s="7"/>
      <c r="FS48" s="7"/>
      <c r="FT48" s="7"/>
      <c r="FU48" s="7"/>
      <c r="FV48" s="7"/>
      <c r="FW48" s="7"/>
      <c r="FX48" s="7"/>
      <c r="FY48" s="7"/>
      <c r="FZ48" s="7"/>
      <c r="GA48" s="7"/>
      <c r="GB48" s="7"/>
      <c r="GC48" s="7"/>
      <c r="GD48" s="7"/>
      <c r="GE48" s="7"/>
      <c r="GF48" s="7"/>
      <c r="GG48" s="7"/>
      <c r="GH48" s="7"/>
      <c r="GI48" s="7"/>
      <c r="GJ48" s="7"/>
      <c r="GK48" s="7"/>
      <c r="GL48" s="7"/>
      <c r="GM48" s="7"/>
      <c r="GN48" s="7"/>
      <c r="GO48" s="7"/>
      <c r="GP48" s="7"/>
      <c r="GQ48" s="7"/>
      <c r="GR48" s="7"/>
      <c r="GS48" s="7"/>
      <c r="GT48" s="7"/>
      <c r="GU48" s="7"/>
      <c r="GV48" s="7"/>
      <c r="GW48" s="7"/>
      <c r="GX48" s="7"/>
      <c r="GY48" s="7"/>
      <c r="GZ48" s="7"/>
      <c r="HA48" s="7"/>
      <c r="HB48" s="7"/>
      <c r="HC48" s="7"/>
      <c r="HD48" s="7"/>
      <c r="HE48" s="7"/>
      <c r="HF48" s="7"/>
      <c r="HG48" s="7"/>
    </row>
    <row r="49" spans="1:215" customFormat="1" ht="12.75" customHeight="1">
      <c r="A49" s="27" t="s">
        <v>1777</v>
      </c>
      <c r="B49" s="18">
        <v>8435134853468</v>
      </c>
      <c r="C49" s="15" t="s">
        <v>1771</v>
      </c>
      <c r="D49" s="10"/>
      <c r="E49" s="10"/>
      <c r="F49" s="10"/>
      <c r="G49" s="9">
        <v>1</v>
      </c>
      <c r="H49" s="8" t="s">
        <v>1807</v>
      </c>
      <c r="I49" s="21"/>
      <c r="J49" s="21"/>
      <c r="K49" s="21"/>
      <c r="L49" s="37">
        <v>7491</v>
      </c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7"/>
      <c r="BL49" s="7"/>
      <c r="BM49" s="7"/>
      <c r="BN49" s="7"/>
      <c r="BO49" s="7"/>
      <c r="BP49" s="7"/>
      <c r="BQ49" s="7"/>
      <c r="BR49" s="7"/>
      <c r="BS49" s="7"/>
      <c r="BT49" s="7"/>
      <c r="BU49" s="7"/>
      <c r="BV49" s="7"/>
      <c r="BW49" s="7"/>
      <c r="BX49" s="7"/>
      <c r="BY49" s="7"/>
      <c r="BZ49" s="7"/>
      <c r="CA49" s="7"/>
      <c r="CB49" s="7"/>
      <c r="CC49" s="7"/>
      <c r="CD49" s="7"/>
      <c r="CE49" s="7"/>
      <c r="CF49" s="7"/>
      <c r="CG49" s="7"/>
      <c r="CH49" s="7"/>
      <c r="CI49" s="7"/>
      <c r="CJ49" s="7"/>
      <c r="CK49" s="7"/>
      <c r="CL49" s="7"/>
      <c r="CM49" s="7"/>
      <c r="CN49" s="7"/>
      <c r="CO49" s="7"/>
      <c r="CP49" s="7"/>
      <c r="CQ49" s="7"/>
      <c r="CR49" s="7"/>
      <c r="CS49" s="7"/>
      <c r="CT49" s="7"/>
      <c r="CU49" s="7"/>
      <c r="CV49" s="7"/>
      <c r="CW49" s="7"/>
      <c r="CX49" s="7"/>
      <c r="CY49" s="7"/>
      <c r="CZ49" s="7"/>
      <c r="DA49" s="7"/>
      <c r="DB49" s="7"/>
      <c r="DC49" s="7"/>
      <c r="DD49" s="7"/>
      <c r="DE49" s="7"/>
      <c r="DF49" s="7"/>
      <c r="DG49" s="7"/>
      <c r="DH49" s="7"/>
      <c r="DI49" s="7"/>
      <c r="DJ49" s="7"/>
      <c r="DK49" s="7"/>
      <c r="DL49" s="7"/>
      <c r="DM49" s="7"/>
      <c r="DN49" s="7"/>
      <c r="DO49" s="7"/>
      <c r="DP49" s="7"/>
      <c r="DQ49" s="7"/>
      <c r="DR49" s="7"/>
      <c r="DS49" s="7"/>
      <c r="DT49" s="7"/>
      <c r="DU49" s="7"/>
      <c r="DV49" s="7"/>
      <c r="DW49" s="7"/>
      <c r="DX49" s="7"/>
      <c r="DY49" s="7"/>
      <c r="DZ49" s="7"/>
      <c r="EA49" s="7"/>
      <c r="EB49" s="7"/>
      <c r="EC49" s="7"/>
      <c r="ED49" s="7"/>
      <c r="EE49" s="7"/>
      <c r="EF49" s="7"/>
      <c r="EG49" s="7"/>
      <c r="EH49" s="7"/>
      <c r="EI49" s="7"/>
      <c r="EJ49" s="7"/>
      <c r="EK49" s="7"/>
      <c r="EL49" s="7"/>
      <c r="EM49" s="7"/>
      <c r="EN49" s="7"/>
      <c r="EO49" s="7"/>
      <c r="EP49" s="7"/>
      <c r="EQ49" s="7"/>
      <c r="ER49" s="7"/>
      <c r="ES49" s="7"/>
      <c r="ET49" s="7"/>
      <c r="EU49" s="7"/>
      <c r="EV49" s="7"/>
      <c r="EW49" s="7"/>
      <c r="EX49" s="7"/>
      <c r="EY49" s="7"/>
      <c r="EZ49" s="7"/>
      <c r="FA49" s="7"/>
      <c r="FB49" s="7"/>
      <c r="FC49" s="7"/>
      <c r="FD49" s="7"/>
      <c r="FE49" s="7"/>
      <c r="FF49" s="7"/>
      <c r="FG49" s="7"/>
      <c r="FH49" s="7"/>
      <c r="FI49" s="7"/>
      <c r="FJ49" s="7"/>
      <c r="FK49" s="7"/>
      <c r="FL49" s="7"/>
      <c r="FM49" s="7"/>
      <c r="FN49" s="7"/>
      <c r="FO49" s="7"/>
      <c r="FP49" s="7"/>
      <c r="FQ49" s="7"/>
      <c r="FR49" s="7"/>
      <c r="FS49" s="7"/>
      <c r="FT49" s="7"/>
      <c r="FU49" s="7"/>
      <c r="FV49" s="7"/>
      <c r="FW49" s="7"/>
      <c r="FX49" s="7"/>
      <c r="FY49" s="7"/>
      <c r="FZ49" s="7"/>
      <c r="GA49" s="7"/>
      <c r="GB49" s="7"/>
      <c r="GC49" s="7"/>
      <c r="GD49" s="7"/>
      <c r="GE49" s="7"/>
      <c r="GF49" s="7"/>
      <c r="GG49" s="7"/>
      <c r="GH49" s="7"/>
      <c r="GI49" s="7"/>
      <c r="GJ49" s="7"/>
      <c r="GK49" s="7"/>
      <c r="GL49" s="7"/>
      <c r="GM49" s="7"/>
      <c r="GN49" s="7"/>
      <c r="GO49" s="7"/>
      <c r="GP49" s="7"/>
      <c r="GQ49" s="7"/>
      <c r="GR49" s="7"/>
      <c r="GS49" s="7"/>
      <c r="GT49" s="7"/>
      <c r="GU49" s="7"/>
      <c r="GV49" s="7"/>
      <c r="GW49" s="7"/>
      <c r="GX49" s="7"/>
      <c r="GY49" s="7"/>
      <c r="GZ49" s="7"/>
      <c r="HA49" s="7"/>
      <c r="HB49" s="7"/>
      <c r="HC49" s="7"/>
      <c r="HD49" s="7"/>
      <c r="HE49" s="7"/>
      <c r="HF49" s="7"/>
      <c r="HG49" s="7"/>
    </row>
    <row r="50" spans="1:215" customFormat="1" ht="12.75" customHeight="1">
      <c r="A50" s="27" t="s">
        <v>1778</v>
      </c>
      <c r="B50" s="18">
        <v>8435134853475</v>
      </c>
      <c r="C50" s="15" t="s">
        <v>1772</v>
      </c>
      <c r="D50" s="10"/>
      <c r="E50" s="10"/>
      <c r="F50" s="10"/>
      <c r="G50" s="9">
        <v>1</v>
      </c>
      <c r="H50" s="8" t="s">
        <v>1807</v>
      </c>
      <c r="I50" s="21"/>
      <c r="J50" s="21"/>
      <c r="K50" s="21"/>
      <c r="L50" s="37">
        <v>9189</v>
      </c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7"/>
      <c r="BD50" s="7"/>
      <c r="BE50" s="7"/>
      <c r="BF50" s="7"/>
      <c r="BG50" s="7"/>
      <c r="BH50" s="7"/>
      <c r="BI50" s="7"/>
      <c r="BJ50" s="7"/>
      <c r="BK50" s="7"/>
      <c r="BL50" s="7"/>
      <c r="BM50" s="7"/>
      <c r="BN50" s="7"/>
      <c r="BO50" s="7"/>
      <c r="BP50" s="7"/>
      <c r="BQ50" s="7"/>
      <c r="BR50" s="7"/>
      <c r="BS50" s="7"/>
      <c r="BT50" s="7"/>
      <c r="BU50" s="7"/>
      <c r="BV50" s="7"/>
      <c r="BW50" s="7"/>
      <c r="BX50" s="7"/>
      <c r="BY50" s="7"/>
      <c r="BZ50" s="7"/>
      <c r="CA50" s="7"/>
      <c r="CB50" s="7"/>
      <c r="CC50" s="7"/>
      <c r="CD50" s="7"/>
      <c r="CE50" s="7"/>
      <c r="CF50" s="7"/>
      <c r="CG50" s="7"/>
      <c r="CH50" s="7"/>
      <c r="CI50" s="7"/>
      <c r="CJ50" s="7"/>
      <c r="CK50" s="7"/>
      <c r="CL50" s="7"/>
      <c r="CM50" s="7"/>
      <c r="CN50" s="7"/>
      <c r="CO50" s="7"/>
      <c r="CP50" s="7"/>
      <c r="CQ50" s="7"/>
      <c r="CR50" s="7"/>
      <c r="CS50" s="7"/>
      <c r="CT50" s="7"/>
      <c r="CU50" s="7"/>
      <c r="CV50" s="7"/>
      <c r="CW50" s="7"/>
      <c r="CX50" s="7"/>
      <c r="CY50" s="7"/>
      <c r="CZ50" s="7"/>
      <c r="DA50" s="7"/>
      <c r="DB50" s="7"/>
      <c r="DC50" s="7"/>
      <c r="DD50" s="7"/>
      <c r="DE50" s="7"/>
      <c r="DF50" s="7"/>
      <c r="DG50" s="7"/>
      <c r="DH50" s="7"/>
      <c r="DI50" s="7"/>
      <c r="DJ50" s="7"/>
      <c r="DK50" s="7"/>
      <c r="DL50" s="7"/>
      <c r="DM50" s="7"/>
      <c r="DN50" s="7"/>
      <c r="DO50" s="7"/>
      <c r="DP50" s="7"/>
      <c r="DQ50" s="7"/>
      <c r="DR50" s="7"/>
      <c r="DS50" s="7"/>
      <c r="DT50" s="7"/>
      <c r="DU50" s="7"/>
      <c r="DV50" s="7"/>
      <c r="DW50" s="7"/>
      <c r="DX50" s="7"/>
      <c r="DY50" s="7"/>
      <c r="DZ50" s="7"/>
      <c r="EA50" s="7"/>
      <c r="EB50" s="7"/>
      <c r="EC50" s="7"/>
      <c r="ED50" s="7"/>
      <c r="EE50" s="7"/>
      <c r="EF50" s="7"/>
      <c r="EG50" s="7"/>
      <c r="EH50" s="7"/>
      <c r="EI50" s="7"/>
      <c r="EJ50" s="7"/>
      <c r="EK50" s="7"/>
      <c r="EL50" s="7"/>
      <c r="EM50" s="7"/>
      <c r="EN50" s="7"/>
      <c r="EO50" s="7"/>
      <c r="EP50" s="7"/>
      <c r="EQ50" s="7"/>
      <c r="ER50" s="7"/>
      <c r="ES50" s="7"/>
      <c r="ET50" s="7"/>
      <c r="EU50" s="7"/>
      <c r="EV50" s="7"/>
      <c r="EW50" s="7"/>
      <c r="EX50" s="7"/>
      <c r="EY50" s="7"/>
      <c r="EZ50" s="7"/>
      <c r="FA50" s="7"/>
      <c r="FB50" s="7"/>
      <c r="FC50" s="7"/>
      <c r="FD50" s="7"/>
      <c r="FE50" s="7"/>
      <c r="FF50" s="7"/>
      <c r="FG50" s="7"/>
      <c r="FH50" s="7"/>
      <c r="FI50" s="7"/>
      <c r="FJ50" s="7"/>
      <c r="FK50" s="7"/>
      <c r="FL50" s="7"/>
      <c r="FM50" s="7"/>
      <c r="FN50" s="7"/>
      <c r="FO50" s="7"/>
      <c r="FP50" s="7"/>
      <c r="FQ50" s="7"/>
      <c r="FR50" s="7"/>
      <c r="FS50" s="7"/>
      <c r="FT50" s="7"/>
      <c r="FU50" s="7"/>
      <c r="FV50" s="7"/>
      <c r="FW50" s="7"/>
      <c r="FX50" s="7"/>
      <c r="FY50" s="7"/>
      <c r="FZ50" s="7"/>
      <c r="GA50" s="7"/>
      <c r="GB50" s="7"/>
      <c r="GC50" s="7"/>
      <c r="GD50" s="7"/>
      <c r="GE50" s="7"/>
      <c r="GF50" s="7"/>
      <c r="GG50" s="7"/>
      <c r="GH50" s="7"/>
      <c r="GI50" s="7"/>
      <c r="GJ50" s="7"/>
      <c r="GK50" s="7"/>
      <c r="GL50" s="7"/>
      <c r="GM50" s="7"/>
      <c r="GN50" s="7"/>
      <c r="GO50" s="7"/>
      <c r="GP50" s="7"/>
      <c r="GQ50" s="7"/>
      <c r="GR50" s="7"/>
      <c r="GS50" s="7"/>
      <c r="GT50" s="7"/>
      <c r="GU50" s="7"/>
      <c r="GV50" s="7"/>
      <c r="GW50" s="7"/>
      <c r="GX50" s="7"/>
      <c r="GY50" s="7"/>
      <c r="GZ50" s="7"/>
      <c r="HA50" s="7"/>
      <c r="HB50" s="7"/>
      <c r="HC50" s="7"/>
      <c r="HD50" s="7"/>
      <c r="HE50" s="7"/>
      <c r="HF50" s="7"/>
      <c r="HG50" s="7"/>
    </row>
    <row r="51" spans="1:215" customFormat="1" ht="12.75" customHeight="1">
      <c r="A51" s="27" t="s">
        <v>1779</v>
      </c>
      <c r="B51" s="18">
        <v>8435134854069</v>
      </c>
      <c r="C51" s="15" t="s">
        <v>1773</v>
      </c>
      <c r="D51" s="10"/>
      <c r="E51" s="10"/>
      <c r="F51" s="10"/>
      <c r="G51" s="9">
        <v>1</v>
      </c>
      <c r="H51" s="8" t="s">
        <v>1807</v>
      </c>
      <c r="I51" s="21"/>
      <c r="J51" s="21"/>
      <c r="K51" s="21"/>
      <c r="L51" s="37">
        <v>7918</v>
      </c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  <c r="BD51" s="7"/>
      <c r="BE51" s="7"/>
      <c r="BF51" s="7"/>
      <c r="BG51" s="7"/>
      <c r="BH51" s="7"/>
      <c r="BI51" s="7"/>
      <c r="BJ51" s="7"/>
      <c r="BK51" s="7"/>
      <c r="BL51" s="7"/>
      <c r="BM51" s="7"/>
      <c r="BN51" s="7"/>
      <c r="BO51" s="7"/>
      <c r="BP51" s="7"/>
      <c r="BQ51" s="7"/>
      <c r="BR51" s="7"/>
      <c r="BS51" s="7"/>
      <c r="BT51" s="7"/>
      <c r="BU51" s="7"/>
      <c r="BV51" s="7"/>
      <c r="BW51" s="7"/>
      <c r="BX51" s="7"/>
      <c r="BY51" s="7"/>
      <c r="BZ51" s="7"/>
      <c r="CA51" s="7"/>
      <c r="CB51" s="7"/>
      <c r="CC51" s="7"/>
      <c r="CD51" s="7"/>
      <c r="CE51" s="7"/>
      <c r="CF51" s="7"/>
      <c r="CG51" s="7"/>
      <c r="CH51" s="7"/>
      <c r="CI51" s="7"/>
      <c r="CJ51" s="7"/>
      <c r="CK51" s="7"/>
      <c r="CL51" s="7"/>
      <c r="CM51" s="7"/>
      <c r="CN51" s="7"/>
      <c r="CO51" s="7"/>
      <c r="CP51" s="7"/>
      <c r="CQ51" s="7"/>
      <c r="CR51" s="7"/>
      <c r="CS51" s="7"/>
      <c r="CT51" s="7"/>
      <c r="CU51" s="7"/>
      <c r="CV51" s="7"/>
      <c r="CW51" s="7"/>
      <c r="CX51" s="7"/>
      <c r="CY51" s="7"/>
      <c r="CZ51" s="7"/>
      <c r="DA51" s="7"/>
      <c r="DB51" s="7"/>
      <c r="DC51" s="7"/>
      <c r="DD51" s="7"/>
      <c r="DE51" s="7"/>
      <c r="DF51" s="7"/>
      <c r="DG51" s="7"/>
      <c r="DH51" s="7"/>
      <c r="DI51" s="7"/>
      <c r="DJ51" s="7"/>
      <c r="DK51" s="7"/>
      <c r="DL51" s="7"/>
      <c r="DM51" s="7"/>
      <c r="DN51" s="7"/>
      <c r="DO51" s="7"/>
      <c r="DP51" s="7"/>
      <c r="DQ51" s="7"/>
      <c r="DR51" s="7"/>
      <c r="DS51" s="7"/>
      <c r="DT51" s="7"/>
      <c r="DU51" s="7"/>
      <c r="DV51" s="7"/>
      <c r="DW51" s="7"/>
      <c r="DX51" s="7"/>
      <c r="DY51" s="7"/>
      <c r="DZ51" s="7"/>
      <c r="EA51" s="7"/>
      <c r="EB51" s="7"/>
      <c r="EC51" s="7"/>
      <c r="ED51" s="7"/>
      <c r="EE51" s="7"/>
      <c r="EF51" s="7"/>
      <c r="EG51" s="7"/>
      <c r="EH51" s="7"/>
      <c r="EI51" s="7"/>
      <c r="EJ51" s="7"/>
      <c r="EK51" s="7"/>
      <c r="EL51" s="7"/>
      <c r="EM51" s="7"/>
      <c r="EN51" s="7"/>
      <c r="EO51" s="7"/>
      <c r="EP51" s="7"/>
      <c r="EQ51" s="7"/>
      <c r="ER51" s="7"/>
      <c r="ES51" s="7"/>
      <c r="ET51" s="7"/>
      <c r="EU51" s="7"/>
      <c r="EV51" s="7"/>
      <c r="EW51" s="7"/>
      <c r="EX51" s="7"/>
      <c r="EY51" s="7"/>
      <c r="EZ51" s="7"/>
      <c r="FA51" s="7"/>
      <c r="FB51" s="7"/>
      <c r="FC51" s="7"/>
      <c r="FD51" s="7"/>
      <c r="FE51" s="7"/>
      <c r="FF51" s="7"/>
      <c r="FG51" s="7"/>
      <c r="FH51" s="7"/>
      <c r="FI51" s="7"/>
      <c r="FJ51" s="7"/>
      <c r="FK51" s="7"/>
      <c r="FL51" s="7"/>
      <c r="FM51" s="7"/>
      <c r="FN51" s="7"/>
      <c r="FO51" s="7"/>
      <c r="FP51" s="7"/>
      <c r="FQ51" s="7"/>
      <c r="FR51" s="7"/>
      <c r="FS51" s="7"/>
      <c r="FT51" s="7"/>
      <c r="FU51" s="7"/>
      <c r="FV51" s="7"/>
      <c r="FW51" s="7"/>
      <c r="FX51" s="7"/>
      <c r="FY51" s="7"/>
      <c r="FZ51" s="7"/>
      <c r="GA51" s="7"/>
      <c r="GB51" s="7"/>
      <c r="GC51" s="7"/>
      <c r="GD51" s="7"/>
      <c r="GE51" s="7"/>
      <c r="GF51" s="7"/>
      <c r="GG51" s="7"/>
      <c r="GH51" s="7"/>
      <c r="GI51" s="7"/>
      <c r="GJ51" s="7"/>
      <c r="GK51" s="7"/>
      <c r="GL51" s="7"/>
      <c r="GM51" s="7"/>
      <c r="GN51" s="7"/>
      <c r="GO51" s="7"/>
      <c r="GP51" s="7"/>
      <c r="GQ51" s="7"/>
      <c r="GR51" s="7"/>
      <c r="GS51" s="7"/>
      <c r="GT51" s="7"/>
      <c r="GU51" s="7"/>
      <c r="GV51" s="7"/>
      <c r="GW51" s="7"/>
      <c r="GX51" s="7"/>
      <c r="GY51" s="7"/>
      <c r="GZ51" s="7"/>
      <c r="HA51" s="7"/>
      <c r="HB51" s="7"/>
      <c r="HC51" s="7"/>
      <c r="HD51" s="7"/>
      <c r="HE51" s="7"/>
      <c r="HF51" s="7"/>
      <c r="HG51" s="7"/>
    </row>
    <row r="52" spans="1:215" customFormat="1" ht="12.75" customHeight="1">
      <c r="A52" s="27" t="s">
        <v>1780</v>
      </c>
      <c r="B52" s="18">
        <v>8435134854076</v>
      </c>
      <c r="C52" s="15" t="s">
        <v>1774</v>
      </c>
      <c r="D52" s="10"/>
      <c r="E52" s="10"/>
      <c r="F52" s="10"/>
      <c r="G52" s="9">
        <v>1</v>
      </c>
      <c r="H52" s="8" t="s">
        <v>1807</v>
      </c>
      <c r="I52" s="21"/>
      <c r="J52" s="21"/>
      <c r="K52" s="21"/>
      <c r="L52" s="37">
        <v>9615</v>
      </c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7"/>
      <c r="BD52" s="7"/>
      <c r="BE52" s="7"/>
      <c r="BF52" s="7"/>
      <c r="BG52" s="7"/>
      <c r="BH52" s="7"/>
      <c r="BI52" s="7"/>
      <c r="BJ52" s="7"/>
      <c r="BK52" s="7"/>
      <c r="BL52" s="7"/>
      <c r="BM52" s="7"/>
      <c r="BN52" s="7"/>
      <c r="BO52" s="7"/>
      <c r="BP52" s="7"/>
      <c r="BQ52" s="7"/>
      <c r="BR52" s="7"/>
      <c r="BS52" s="7"/>
      <c r="BT52" s="7"/>
      <c r="BU52" s="7"/>
      <c r="BV52" s="7"/>
      <c r="BW52" s="7"/>
      <c r="BX52" s="7"/>
      <c r="BY52" s="7"/>
      <c r="BZ52" s="7"/>
      <c r="CA52" s="7"/>
      <c r="CB52" s="7"/>
      <c r="CC52" s="7"/>
      <c r="CD52" s="7"/>
      <c r="CE52" s="7"/>
      <c r="CF52" s="7"/>
      <c r="CG52" s="7"/>
      <c r="CH52" s="7"/>
      <c r="CI52" s="7"/>
      <c r="CJ52" s="7"/>
      <c r="CK52" s="7"/>
      <c r="CL52" s="7"/>
      <c r="CM52" s="7"/>
      <c r="CN52" s="7"/>
      <c r="CO52" s="7"/>
      <c r="CP52" s="7"/>
      <c r="CQ52" s="7"/>
      <c r="CR52" s="7"/>
      <c r="CS52" s="7"/>
      <c r="CT52" s="7"/>
      <c r="CU52" s="7"/>
      <c r="CV52" s="7"/>
      <c r="CW52" s="7"/>
      <c r="CX52" s="7"/>
      <c r="CY52" s="7"/>
      <c r="CZ52" s="7"/>
      <c r="DA52" s="7"/>
      <c r="DB52" s="7"/>
      <c r="DC52" s="7"/>
      <c r="DD52" s="7"/>
      <c r="DE52" s="7"/>
      <c r="DF52" s="7"/>
      <c r="DG52" s="7"/>
      <c r="DH52" s="7"/>
      <c r="DI52" s="7"/>
      <c r="DJ52" s="7"/>
      <c r="DK52" s="7"/>
      <c r="DL52" s="7"/>
      <c r="DM52" s="7"/>
      <c r="DN52" s="7"/>
      <c r="DO52" s="7"/>
      <c r="DP52" s="7"/>
      <c r="DQ52" s="7"/>
      <c r="DR52" s="7"/>
      <c r="DS52" s="7"/>
      <c r="DT52" s="7"/>
      <c r="DU52" s="7"/>
      <c r="DV52" s="7"/>
      <c r="DW52" s="7"/>
      <c r="DX52" s="7"/>
      <c r="DY52" s="7"/>
      <c r="DZ52" s="7"/>
      <c r="EA52" s="7"/>
      <c r="EB52" s="7"/>
      <c r="EC52" s="7"/>
      <c r="ED52" s="7"/>
      <c r="EE52" s="7"/>
      <c r="EF52" s="7"/>
      <c r="EG52" s="7"/>
      <c r="EH52" s="7"/>
      <c r="EI52" s="7"/>
      <c r="EJ52" s="7"/>
      <c r="EK52" s="7"/>
      <c r="EL52" s="7"/>
      <c r="EM52" s="7"/>
      <c r="EN52" s="7"/>
      <c r="EO52" s="7"/>
      <c r="EP52" s="7"/>
      <c r="EQ52" s="7"/>
      <c r="ER52" s="7"/>
      <c r="ES52" s="7"/>
      <c r="ET52" s="7"/>
      <c r="EU52" s="7"/>
      <c r="EV52" s="7"/>
      <c r="EW52" s="7"/>
      <c r="EX52" s="7"/>
      <c r="EY52" s="7"/>
      <c r="EZ52" s="7"/>
      <c r="FA52" s="7"/>
      <c r="FB52" s="7"/>
      <c r="FC52" s="7"/>
      <c r="FD52" s="7"/>
      <c r="FE52" s="7"/>
      <c r="FF52" s="7"/>
      <c r="FG52" s="7"/>
      <c r="FH52" s="7"/>
      <c r="FI52" s="7"/>
      <c r="FJ52" s="7"/>
      <c r="FK52" s="7"/>
      <c r="FL52" s="7"/>
      <c r="FM52" s="7"/>
      <c r="FN52" s="7"/>
      <c r="FO52" s="7"/>
      <c r="FP52" s="7"/>
      <c r="FQ52" s="7"/>
      <c r="FR52" s="7"/>
      <c r="FS52" s="7"/>
      <c r="FT52" s="7"/>
      <c r="FU52" s="7"/>
      <c r="FV52" s="7"/>
      <c r="FW52" s="7"/>
      <c r="FX52" s="7"/>
      <c r="FY52" s="7"/>
      <c r="FZ52" s="7"/>
      <c r="GA52" s="7"/>
      <c r="GB52" s="7"/>
      <c r="GC52" s="7"/>
      <c r="GD52" s="7"/>
      <c r="GE52" s="7"/>
      <c r="GF52" s="7"/>
      <c r="GG52" s="7"/>
      <c r="GH52" s="7"/>
      <c r="GI52" s="7"/>
      <c r="GJ52" s="7"/>
      <c r="GK52" s="7"/>
      <c r="GL52" s="7"/>
      <c r="GM52" s="7"/>
      <c r="GN52" s="7"/>
      <c r="GO52" s="7"/>
      <c r="GP52" s="7"/>
      <c r="GQ52" s="7"/>
      <c r="GR52" s="7"/>
      <c r="GS52" s="7"/>
      <c r="GT52" s="7"/>
      <c r="GU52" s="7"/>
      <c r="GV52" s="7"/>
      <c r="GW52" s="7"/>
      <c r="GX52" s="7"/>
      <c r="GY52" s="7"/>
      <c r="GZ52" s="7"/>
      <c r="HA52" s="7"/>
      <c r="HB52" s="7"/>
      <c r="HC52" s="7"/>
      <c r="HD52" s="7"/>
      <c r="HE52" s="7"/>
      <c r="HF52" s="7"/>
      <c r="HG52" s="7"/>
    </row>
    <row r="53" spans="1:215" customFormat="1" ht="12.75" customHeight="1">
      <c r="A53" s="27" t="s">
        <v>1781</v>
      </c>
      <c r="B53" s="18">
        <v>8435134853215</v>
      </c>
      <c r="C53" s="15" t="s">
        <v>1788</v>
      </c>
      <c r="D53" s="10"/>
      <c r="E53" s="10"/>
      <c r="F53" s="10"/>
      <c r="G53" s="9">
        <v>1</v>
      </c>
      <c r="H53" s="15" t="s">
        <v>1806</v>
      </c>
      <c r="I53" s="21"/>
      <c r="J53" s="21"/>
      <c r="K53" s="21"/>
      <c r="L53" s="37">
        <v>6104</v>
      </c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7"/>
      <c r="BD53" s="7"/>
      <c r="BE53" s="7"/>
      <c r="BF53" s="7"/>
      <c r="BG53" s="7"/>
      <c r="BH53" s="7"/>
      <c r="BI53" s="7"/>
      <c r="BJ53" s="7"/>
      <c r="BK53" s="7"/>
      <c r="BL53" s="7"/>
      <c r="BM53" s="7"/>
      <c r="BN53" s="7"/>
      <c r="BO53" s="7"/>
      <c r="BP53" s="7"/>
      <c r="BQ53" s="7"/>
      <c r="BR53" s="7"/>
      <c r="BS53" s="7"/>
      <c r="BT53" s="7"/>
      <c r="BU53" s="7"/>
      <c r="BV53" s="7"/>
      <c r="BW53" s="7"/>
      <c r="BX53" s="7"/>
      <c r="BY53" s="7"/>
      <c r="BZ53" s="7"/>
      <c r="CA53" s="7"/>
      <c r="CB53" s="7"/>
      <c r="CC53" s="7"/>
      <c r="CD53" s="7"/>
      <c r="CE53" s="7"/>
      <c r="CF53" s="7"/>
      <c r="CG53" s="7"/>
      <c r="CH53" s="7"/>
      <c r="CI53" s="7"/>
      <c r="CJ53" s="7"/>
      <c r="CK53" s="7"/>
      <c r="CL53" s="7"/>
      <c r="CM53" s="7"/>
      <c r="CN53" s="7"/>
      <c r="CO53" s="7"/>
      <c r="CP53" s="7"/>
      <c r="CQ53" s="7"/>
      <c r="CR53" s="7"/>
      <c r="CS53" s="7"/>
      <c r="CT53" s="7"/>
      <c r="CU53" s="7"/>
      <c r="CV53" s="7"/>
      <c r="CW53" s="7"/>
      <c r="CX53" s="7"/>
      <c r="CY53" s="7"/>
      <c r="CZ53" s="7"/>
      <c r="DA53" s="7"/>
      <c r="DB53" s="7"/>
      <c r="DC53" s="7"/>
      <c r="DD53" s="7"/>
      <c r="DE53" s="7"/>
      <c r="DF53" s="7"/>
      <c r="DG53" s="7"/>
      <c r="DH53" s="7"/>
      <c r="DI53" s="7"/>
      <c r="DJ53" s="7"/>
      <c r="DK53" s="7"/>
      <c r="DL53" s="7"/>
      <c r="DM53" s="7"/>
      <c r="DN53" s="7"/>
      <c r="DO53" s="7"/>
      <c r="DP53" s="7"/>
      <c r="DQ53" s="7"/>
      <c r="DR53" s="7"/>
      <c r="DS53" s="7"/>
      <c r="DT53" s="7"/>
      <c r="DU53" s="7"/>
      <c r="DV53" s="7"/>
      <c r="DW53" s="7"/>
      <c r="DX53" s="7"/>
      <c r="DY53" s="7"/>
      <c r="DZ53" s="7"/>
      <c r="EA53" s="7"/>
      <c r="EB53" s="7"/>
      <c r="EC53" s="7"/>
      <c r="ED53" s="7"/>
      <c r="EE53" s="7"/>
      <c r="EF53" s="7"/>
      <c r="EG53" s="7"/>
      <c r="EH53" s="7"/>
      <c r="EI53" s="7"/>
      <c r="EJ53" s="7"/>
      <c r="EK53" s="7"/>
      <c r="EL53" s="7"/>
      <c r="EM53" s="7"/>
      <c r="EN53" s="7"/>
      <c r="EO53" s="7"/>
      <c r="EP53" s="7"/>
      <c r="EQ53" s="7"/>
      <c r="ER53" s="7"/>
      <c r="ES53" s="7"/>
      <c r="ET53" s="7"/>
      <c r="EU53" s="7"/>
      <c r="EV53" s="7"/>
      <c r="EW53" s="7"/>
      <c r="EX53" s="7"/>
      <c r="EY53" s="7"/>
      <c r="EZ53" s="7"/>
      <c r="FA53" s="7"/>
      <c r="FB53" s="7"/>
      <c r="FC53" s="7"/>
      <c r="FD53" s="7"/>
      <c r="FE53" s="7"/>
      <c r="FF53" s="7"/>
      <c r="FG53" s="7"/>
      <c r="FH53" s="7"/>
      <c r="FI53" s="7"/>
      <c r="FJ53" s="7"/>
      <c r="FK53" s="7"/>
      <c r="FL53" s="7"/>
      <c r="FM53" s="7"/>
      <c r="FN53" s="7"/>
      <c r="FO53" s="7"/>
      <c r="FP53" s="7"/>
      <c r="FQ53" s="7"/>
      <c r="FR53" s="7"/>
      <c r="FS53" s="7"/>
      <c r="FT53" s="7"/>
      <c r="FU53" s="7"/>
      <c r="FV53" s="7"/>
      <c r="FW53" s="7"/>
      <c r="FX53" s="7"/>
      <c r="FY53" s="7"/>
      <c r="FZ53" s="7"/>
      <c r="GA53" s="7"/>
      <c r="GB53" s="7"/>
      <c r="GC53" s="7"/>
      <c r="GD53" s="7"/>
      <c r="GE53" s="7"/>
      <c r="GF53" s="7"/>
      <c r="GG53" s="7"/>
      <c r="GH53" s="7"/>
      <c r="GI53" s="7"/>
      <c r="GJ53" s="7"/>
      <c r="GK53" s="7"/>
      <c r="GL53" s="7"/>
      <c r="GM53" s="7"/>
      <c r="GN53" s="7"/>
      <c r="GO53" s="7"/>
      <c r="GP53" s="7"/>
      <c r="GQ53" s="7"/>
      <c r="GR53" s="7"/>
      <c r="GS53" s="7"/>
      <c r="GT53" s="7"/>
      <c r="GU53" s="7"/>
      <c r="GV53" s="7"/>
      <c r="GW53" s="7"/>
      <c r="GX53" s="7"/>
      <c r="GY53" s="7"/>
      <c r="GZ53" s="7"/>
      <c r="HA53" s="7"/>
      <c r="HB53" s="7"/>
      <c r="HC53" s="7"/>
      <c r="HD53" s="7"/>
      <c r="HE53" s="7"/>
      <c r="HF53" s="7"/>
      <c r="HG53" s="7"/>
    </row>
    <row r="54" spans="1:215" customFormat="1" ht="12.75" customHeight="1">
      <c r="A54" s="27" t="s">
        <v>1782</v>
      </c>
      <c r="B54" s="18">
        <v>8435134853222</v>
      </c>
      <c r="C54" s="15" t="s">
        <v>1789</v>
      </c>
      <c r="D54" s="10"/>
      <c r="E54" s="10"/>
      <c r="F54" s="10"/>
      <c r="G54" s="9">
        <v>1</v>
      </c>
      <c r="H54" s="15" t="s">
        <v>1806</v>
      </c>
      <c r="I54" s="21"/>
      <c r="J54" s="21"/>
      <c r="K54" s="21"/>
      <c r="L54" s="37">
        <v>6322</v>
      </c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7"/>
      <c r="BC54" s="7"/>
      <c r="BD54" s="7"/>
      <c r="BE54" s="7"/>
      <c r="BF54" s="7"/>
      <c r="BG54" s="7"/>
      <c r="BH54" s="7"/>
      <c r="BI54" s="7"/>
      <c r="BJ54" s="7"/>
      <c r="BK54" s="7"/>
      <c r="BL54" s="7"/>
      <c r="BM54" s="7"/>
      <c r="BN54" s="7"/>
      <c r="BO54" s="7"/>
      <c r="BP54" s="7"/>
      <c r="BQ54" s="7"/>
      <c r="BR54" s="7"/>
      <c r="BS54" s="7"/>
      <c r="BT54" s="7"/>
      <c r="BU54" s="7"/>
      <c r="BV54" s="7"/>
      <c r="BW54" s="7"/>
      <c r="BX54" s="7"/>
      <c r="BY54" s="7"/>
      <c r="BZ54" s="7"/>
      <c r="CA54" s="7"/>
      <c r="CB54" s="7"/>
      <c r="CC54" s="7"/>
      <c r="CD54" s="7"/>
      <c r="CE54" s="7"/>
      <c r="CF54" s="7"/>
      <c r="CG54" s="7"/>
      <c r="CH54" s="7"/>
      <c r="CI54" s="7"/>
      <c r="CJ54" s="7"/>
      <c r="CK54" s="7"/>
      <c r="CL54" s="7"/>
      <c r="CM54" s="7"/>
      <c r="CN54" s="7"/>
      <c r="CO54" s="7"/>
      <c r="CP54" s="7"/>
      <c r="CQ54" s="7"/>
      <c r="CR54" s="7"/>
      <c r="CS54" s="7"/>
      <c r="CT54" s="7"/>
      <c r="CU54" s="7"/>
      <c r="CV54" s="7"/>
      <c r="CW54" s="7"/>
      <c r="CX54" s="7"/>
      <c r="CY54" s="7"/>
      <c r="CZ54" s="7"/>
      <c r="DA54" s="7"/>
      <c r="DB54" s="7"/>
      <c r="DC54" s="7"/>
      <c r="DD54" s="7"/>
      <c r="DE54" s="7"/>
      <c r="DF54" s="7"/>
      <c r="DG54" s="7"/>
      <c r="DH54" s="7"/>
      <c r="DI54" s="7"/>
      <c r="DJ54" s="7"/>
      <c r="DK54" s="7"/>
      <c r="DL54" s="7"/>
      <c r="DM54" s="7"/>
      <c r="DN54" s="7"/>
      <c r="DO54" s="7"/>
      <c r="DP54" s="7"/>
      <c r="DQ54" s="7"/>
      <c r="DR54" s="7"/>
      <c r="DS54" s="7"/>
      <c r="DT54" s="7"/>
      <c r="DU54" s="7"/>
      <c r="DV54" s="7"/>
      <c r="DW54" s="7"/>
      <c r="DX54" s="7"/>
      <c r="DY54" s="7"/>
      <c r="DZ54" s="7"/>
      <c r="EA54" s="7"/>
      <c r="EB54" s="7"/>
      <c r="EC54" s="7"/>
      <c r="ED54" s="7"/>
      <c r="EE54" s="7"/>
      <c r="EF54" s="7"/>
      <c r="EG54" s="7"/>
      <c r="EH54" s="7"/>
      <c r="EI54" s="7"/>
      <c r="EJ54" s="7"/>
      <c r="EK54" s="7"/>
      <c r="EL54" s="7"/>
      <c r="EM54" s="7"/>
      <c r="EN54" s="7"/>
      <c r="EO54" s="7"/>
      <c r="EP54" s="7"/>
      <c r="EQ54" s="7"/>
      <c r="ER54" s="7"/>
      <c r="ES54" s="7"/>
      <c r="ET54" s="7"/>
      <c r="EU54" s="7"/>
      <c r="EV54" s="7"/>
      <c r="EW54" s="7"/>
      <c r="EX54" s="7"/>
      <c r="EY54" s="7"/>
      <c r="EZ54" s="7"/>
      <c r="FA54" s="7"/>
      <c r="FB54" s="7"/>
      <c r="FC54" s="7"/>
      <c r="FD54" s="7"/>
      <c r="FE54" s="7"/>
      <c r="FF54" s="7"/>
      <c r="FG54" s="7"/>
      <c r="FH54" s="7"/>
      <c r="FI54" s="7"/>
      <c r="FJ54" s="7"/>
      <c r="FK54" s="7"/>
      <c r="FL54" s="7"/>
      <c r="FM54" s="7"/>
      <c r="FN54" s="7"/>
      <c r="FO54" s="7"/>
      <c r="FP54" s="7"/>
      <c r="FQ54" s="7"/>
      <c r="FR54" s="7"/>
      <c r="FS54" s="7"/>
      <c r="FT54" s="7"/>
      <c r="FU54" s="7"/>
      <c r="FV54" s="7"/>
      <c r="FW54" s="7"/>
      <c r="FX54" s="7"/>
      <c r="FY54" s="7"/>
      <c r="FZ54" s="7"/>
      <c r="GA54" s="7"/>
      <c r="GB54" s="7"/>
      <c r="GC54" s="7"/>
      <c r="GD54" s="7"/>
      <c r="GE54" s="7"/>
      <c r="GF54" s="7"/>
      <c r="GG54" s="7"/>
      <c r="GH54" s="7"/>
      <c r="GI54" s="7"/>
      <c r="GJ54" s="7"/>
      <c r="GK54" s="7"/>
      <c r="GL54" s="7"/>
      <c r="GM54" s="7"/>
      <c r="GN54" s="7"/>
      <c r="GO54" s="7"/>
      <c r="GP54" s="7"/>
      <c r="GQ54" s="7"/>
      <c r="GR54" s="7"/>
      <c r="GS54" s="7"/>
      <c r="GT54" s="7"/>
      <c r="GU54" s="7"/>
      <c r="GV54" s="7"/>
      <c r="GW54" s="7"/>
      <c r="GX54" s="7"/>
      <c r="GY54" s="7"/>
      <c r="GZ54" s="7"/>
      <c r="HA54" s="7"/>
      <c r="HB54" s="7"/>
      <c r="HC54" s="7"/>
      <c r="HD54" s="7"/>
      <c r="HE54" s="7"/>
      <c r="HF54" s="7"/>
      <c r="HG54" s="7"/>
    </row>
    <row r="55" spans="1:215" customFormat="1" ht="12.75" customHeight="1">
      <c r="A55" s="27" t="s">
        <v>1783</v>
      </c>
      <c r="B55" s="18">
        <v>8435134853659</v>
      </c>
      <c r="C55" s="15" t="s">
        <v>1790</v>
      </c>
      <c r="D55" s="10"/>
      <c r="E55" s="10"/>
      <c r="F55" s="10"/>
      <c r="G55" s="9">
        <v>1</v>
      </c>
      <c r="H55" s="15" t="s">
        <v>1806</v>
      </c>
      <c r="I55" s="21"/>
      <c r="J55" s="21"/>
      <c r="K55" s="21"/>
      <c r="L55" s="37">
        <v>7573</v>
      </c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7"/>
      <c r="BC55" s="7"/>
      <c r="BD55" s="7"/>
      <c r="BE55" s="7"/>
      <c r="BF55" s="7"/>
      <c r="BG55" s="7"/>
      <c r="BH55" s="7"/>
      <c r="BI55" s="7"/>
      <c r="BJ55" s="7"/>
      <c r="BK55" s="7"/>
      <c r="BL55" s="7"/>
      <c r="BM55" s="7"/>
      <c r="BN55" s="7"/>
      <c r="BO55" s="7"/>
      <c r="BP55" s="7"/>
      <c r="BQ55" s="7"/>
      <c r="BR55" s="7"/>
      <c r="BS55" s="7"/>
      <c r="BT55" s="7"/>
      <c r="BU55" s="7"/>
      <c r="BV55" s="7"/>
      <c r="BW55" s="7"/>
      <c r="BX55" s="7"/>
      <c r="BY55" s="7"/>
      <c r="BZ55" s="7"/>
      <c r="CA55" s="7"/>
      <c r="CB55" s="7"/>
      <c r="CC55" s="7"/>
      <c r="CD55" s="7"/>
      <c r="CE55" s="7"/>
      <c r="CF55" s="7"/>
      <c r="CG55" s="7"/>
      <c r="CH55" s="7"/>
      <c r="CI55" s="7"/>
      <c r="CJ55" s="7"/>
      <c r="CK55" s="7"/>
      <c r="CL55" s="7"/>
      <c r="CM55" s="7"/>
      <c r="CN55" s="7"/>
      <c r="CO55" s="7"/>
      <c r="CP55" s="7"/>
      <c r="CQ55" s="7"/>
      <c r="CR55" s="7"/>
      <c r="CS55" s="7"/>
      <c r="CT55" s="7"/>
      <c r="CU55" s="7"/>
      <c r="CV55" s="7"/>
      <c r="CW55" s="7"/>
      <c r="CX55" s="7"/>
      <c r="CY55" s="7"/>
      <c r="CZ55" s="7"/>
      <c r="DA55" s="7"/>
      <c r="DB55" s="7"/>
      <c r="DC55" s="7"/>
      <c r="DD55" s="7"/>
      <c r="DE55" s="7"/>
      <c r="DF55" s="7"/>
      <c r="DG55" s="7"/>
      <c r="DH55" s="7"/>
      <c r="DI55" s="7"/>
      <c r="DJ55" s="7"/>
      <c r="DK55" s="7"/>
      <c r="DL55" s="7"/>
      <c r="DM55" s="7"/>
      <c r="DN55" s="7"/>
      <c r="DO55" s="7"/>
      <c r="DP55" s="7"/>
      <c r="DQ55" s="7"/>
      <c r="DR55" s="7"/>
      <c r="DS55" s="7"/>
      <c r="DT55" s="7"/>
      <c r="DU55" s="7"/>
      <c r="DV55" s="7"/>
      <c r="DW55" s="7"/>
      <c r="DX55" s="7"/>
      <c r="DY55" s="7"/>
      <c r="DZ55" s="7"/>
      <c r="EA55" s="7"/>
      <c r="EB55" s="7"/>
      <c r="EC55" s="7"/>
      <c r="ED55" s="7"/>
      <c r="EE55" s="7"/>
      <c r="EF55" s="7"/>
      <c r="EG55" s="7"/>
      <c r="EH55" s="7"/>
      <c r="EI55" s="7"/>
      <c r="EJ55" s="7"/>
      <c r="EK55" s="7"/>
      <c r="EL55" s="7"/>
      <c r="EM55" s="7"/>
      <c r="EN55" s="7"/>
      <c r="EO55" s="7"/>
      <c r="EP55" s="7"/>
      <c r="EQ55" s="7"/>
      <c r="ER55" s="7"/>
      <c r="ES55" s="7"/>
      <c r="ET55" s="7"/>
      <c r="EU55" s="7"/>
      <c r="EV55" s="7"/>
      <c r="EW55" s="7"/>
      <c r="EX55" s="7"/>
      <c r="EY55" s="7"/>
      <c r="EZ55" s="7"/>
      <c r="FA55" s="7"/>
      <c r="FB55" s="7"/>
      <c r="FC55" s="7"/>
      <c r="FD55" s="7"/>
      <c r="FE55" s="7"/>
      <c r="FF55" s="7"/>
      <c r="FG55" s="7"/>
      <c r="FH55" s="7"/>
      <c r="FI55" s="7"/>
      <c r="FJ55" s="7"/>
      <c r="FK55" s="7"/>
      <c r="FL55" s="7"/>
      <c r="FM55" s="7"/>
      <c r="FN55" s="7"/>
      <c r="FO55" s="7"/>
      <c r="FP55" s="7"/>
      <c r="FQ55" s="7"/>
      <c r="FR55" s="7"/>
      <c r="FS55" s="7"/>
      <c r="FT55" s="7"/>
      <c r="FU55" s="7"/>
      <c r="FV55" s="7"/>
      <c r="FW55" s="7"/>
      <c r="FX55" s="7"/>
      <c r="FY55" s="7"/>
      <c r="FZ55" s="7"/>
      <c r="GA55" s="7"/>
      <c r="GB55" s="7"/>
      <c r="GC55" s="7"/>
      <c r="GD55" s="7"/>
      <c r="GE55" s="7"/>
      <c r="GF55" s="7"/>
      <c r="GG55" s="7"/>
      <c r="GH55" s="7"/>
      <c r="GI55" s="7"/>
      <c r="GJ55" s="7"/>
      <c r="GK55" s="7"/>
      <c r="GL55" s="7"/>
      <c r="GM55" s="7"/>
      <c r="GN55" s="7"/>
      <c r="GO55" s="7"/>
      <c r="GP55" s="7"/>
      <c r="GQ55" s="7"/>
      <c r="GR55" s="7"/>
      <c r="GS55" s="7"/>
      <c r="GT55" s="7"/>
      <c r="GU55" s="7"/>
      <c r="GV55" s="7"/>
      <c r="GW55" s="7"/>
      <c r="GX55" s="7"/>
      <c r="GY55" s="7"/>
      <c r="GZ55" s="7"/>
      <c r="HA55" s="7"/>
      <c r="HB55" s="7"/>
      <c r="HC55" s="7"/>
      <c r="HD55" s="7"/>
      <c r="HE55" s="7"/>
      <c r="HF55" s="7"/>
      <c r="HG55" s="7"/>
    </row>
    <row r="56" spans="1:215" customFormat="1" ht="12.75" customHeight="1">
      <c r="A56" s="27" t="s">
        <v>1784</v>
      </c>
      <c r="B56" s="18">
        <v>8435134853673</v>
      </c>
      <c r="C56" s="15" t="s">
        <v>1791</v>
      </c>
      <c r="D56" s="10"/>
      <c r="E56" s="10"/>
      <c r="F56" s="10"/>
      <c r="G56" s="9">
        <v>1</v>
      </c>
      <c r="H56" s="15" t="s">
        <v>1806</v>
      </c>
      <c r="I56" s="21"/>
      <c r="J56" s="21"/>
      <c r="K56" s="21"/>
      <c r="L56" s="37">
        <v>9030</v>
      </c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7"/>
      <c r="BA56" s="7"/>
      <c r="BB56" s="7"/>
      <c r="BC56" s="7"/>
      <c r="BD56" s="7"/>
      <c r="BE56" s="7"/>
      <c r="BF56" s="7"/>
      <c r="BG56" s="7"/>
      <c r="BH56" s="7"/>
      <c r="BI56" s="7"/>
      <c r="BJ56" s="7"/>
      <c r="BK56" s="7"/>
      <c r="BL56" s="7"/>
      <c r="BM56" s="7"/>
      <c r="BN56" s="7"/>
      <c r="BO56" s="7"/>
      <c r="BP56" s="7"/>
      <c r="BQ56" s="7"/>
      <c r="BR56" s="7"/>
      <c r="BS56" s="7"/>
      <c r="BT56" s="7"/>
      <c r="BU56" s="7"/>
      <c r="BV56" s="7"/>
      <c r="BW56" s="7"/>
      <c r="BX56" s="7"/>
      <c r="BY56" s="7"/>
      <c r="BZ56" s="7"/>
      <c r="CA56" s="7"/>
      <c r="CB56" s="7"/>
      <c r="CC56" s="7"/>
      <c r="CD56" s="7"/>
      <c r="CE56" s="7"/>
      <c r="CF56" s="7"/>
      <c r="CG56" s="7"/>
      <c r="CH56" s="7"/>
      <c r="CI56" s="7"/>
      <c r="CJ56" s="7"/>
      <c r="CK56" s="7"/>
      <c r="CL56" s="7"/>
      <c r="CM56" s="7"/>
      <c r="CN56" s="7"/>
      <c r="CO56" s="7"/>
      <c r="CP56" s="7"/>
      <c r="CQ56" s="7"/>
      <c r="CR56" s="7"/>
      <c r="CS56" s="7"/>
      <c r="CT56" s="7"/>
      <c r="CU56" s="7"/>
      <c r="CV56" s="7"/>
      <c r="CW56" s="7"/>
      <c r="CX56" s="7"/>
      <c r="CY56" s="7"/>
      <c r="CZ56" s="7"/>
      <c r="DA56" s="7"/>
      <c r="DB56" s="7"/>
      <c r="DC56" s="7"/>
      <c r="DD56" s="7"/>
      <c r="DE56" s="7"/>
      <c r="DF56" s="7"/>
      <c r="DG56" s="7"/>
      <c r="DH56" s="7"/>
      <c r="DI56" s="7"/>
      <c r="DJ56" s="7"/>
      <c r="DK56" s="7"/>
      <c r="DL56" s="7"/>
      <c r="DM56" s="7"/>
      <c r="DN56" s="7"/>
      <c r="DO56" s="7"/>
      <c r="DP56" s="7"/>
      <c r="DQ56" s="7"/>
      <c r="DR56" s="7"/>
      <c r="DS56" s="7"/>
      <c r="DT56" s="7"/>
      <c r="DU56" s="7"/>
      <c r="DV56" s="7"/>
      <c r="DW56" s="7"/>
      <c r="DX56" s="7"/>
      <c r="DY56" s="7"/>
      <c r="DZ56" s="7"/>
      <c r="EA56" s="7"/>
      <c r="EB56" s="7"/>
      <c r="EC56" s="7"/>
      <c r="ED56" s="7"/>
      <c r="EE56" s="7"/>
      <c r="EF56" s="7"/>
      <c r="EG56" s="7"/>
      <c r="EH56" s="7"/>
      <c r="EI56" s="7"/>
      <c r="EJ56" s="7"/>
      <c r="EK56" s="7"/>
      <c r="EL56" s="7"/>
      <c r="EM56" s="7"/>
      <c r="EN56" s="7"/>
      <c r="EO56" s="7"/>
      <c r="EP56" s="7"/>
      <c r="EQ56" s="7"/>
      <c r="ER56" s="7"/>
      <c r="ES56" s="7"/>
      <c r="ET56" s="7"/>
      <c r="EU56" s="7"/>
      <c r="EV56" s="7"/>
      <c r="EW56" s="7"/>
      <c r="EX56" s="7"/>
      <c r="EY56" s="7"/>
      <c r="EZ56" s="7"/>
      <c r="FA56" s="7"/>
      <c r="FB56" s="7"/>
      <c r="FC56" s="7"/>
      <c r="FD56" s="7"/>
      <c r="FE56" s="7"/>
      <c r="FF56" s="7"/>
      <c r="FG56" s="7"/>
      <c r="FH56" s="7"/>
      <c r="FI56" s="7"/>
      <c r="FJ56" s="7"/>
      <c r="FK56" s="7"/>
      <c r="FL56" s="7"/>
      <c r="FM56" s="7"/>
      <c r="FN56" s="7"/>
      <c r="FO56" s="7"/>
      <c r="FP56" s="7"/>
      <c r="FQ56" s="7"/>
      <c r="FR56" s="7"/>
      <c r="FS56" s="7"/>
      <c r="FT56" s="7"/>
      <c r="FU56" s="7"/>
      <c r="FV56" s="7"/>
      <c r="FW56" s="7"/>
      <c r="FX56" s="7"/>
      <c r="FY56" s="7"/>
      <c r="FZ56" s="7"/>
      <c r="GA56" s="7"/>
      <c r="GB56" s="7"/>
      <c r="GC56" s="7"/>
      <c r="GD56" s="7"/>
      <c r="GE56" s="7"/>
      <c r="GF56" s="7"/>
      <c r="GG56" s="7"/>
      <c r="GH56" s="7"/>
      <c r="GI56" s="7"/>
      <c r="GJ56" s="7"/>
      <c r="GK56" s="7"/>
      <c r="GL56" s="7"/>
      <c r="GM56" s="7"/>
      <c r="GN56" s="7"/>
      <c r="GO56" s="7"/>
      <c r="GP56" s="7"/>
      <c r="GQ56" s="7"/>
      <c r="GR56" s="7"/>
      <c r="GS56" s="7"/>
      <c r="GT56" s="7"/>
      <c r="GU56" s="7"/>
      <c r="GV56" s="7"/>
      <c r="GW56" s="7"/>
      <c r="GX56" s="7"/>
      <c r="GY56" s="7"/>
      <c r="GZ56" s="7"/>
      <c r="HA56" s="7"/>
      <c r="HB56" s="7"/>
      <c r="HC56" s="7"/>
      <c r="HD56" s="7"/>
      <c r="HE56" s="7"/>
      <c r="HF56" s="7"/>
      <c r="HG56" s="7"/>
    </row>
    <row r="57" spans="1:215" customFormat="1" ht="12.75" customHeight="1">
      <c r="A57" s="27" t="s">
        <v>1785</v>
      </c>
      <c r="B57" s="18">
        <v>8435134854021</v>
      </c>
      <c r="C57" s="15" t="s">
        <v>1792</v>
      </c>
      <c r="D57" s="10"/>
      <c r="E57" s="10"/>
      <c r="F57" s="10"/>
      <c r="G57" s="9">
        <v>1</v>
      </c>
      <c r="H57" s="15" t="s">
        <v>1806</v>
      </c>
      <c r="I57" s="21"/>
      <c r="J57" s="21"/>
      <c r="K57" s="21"/>
      <c r="L57" s="37">
        <v>9456</v>
      </c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  <c r="AV57" s="7"/>
      <c r="AW57" s="7"/>
      <c r="AX57" s="7"/>
      <c r="AY57" s="7"/>
      <c r="AZ57" s="7"/>
      <c r="BA57" s="7"/>
      <c r="BB57" s="7"/>
      <c r="BC57" s="7"/>
      <c r="BD57" s="7"/>
      <c r="BE57" s="7"/>
      <c r="BF57" s="7"/>
      <c r="BG57" s="7"/>
      <c r="BH57" s="7"/>
      <c r="BI57" s="7"/>
      <c r="BJ57" s="7"/>
      <c r="BK57" s="7"/>
      <c r="BL57" s="7"/>
      <c r="BM57" s="7"/>
      <c r="BN57" s="7"/>
      <c r="BO57" s="7"/>
      <c r="BP57" s="7"/>
      <c r="BQ57" s="7"/>
      <c r="BR57" s="7"/>
      <c r="BS57" s="7"/>
      <c r="BT57" s="7"/>
      <c r="BU57" s="7"/>
      <c r="BV57" s="7"/>
      <c r="BW57" s="7"/>
      <c r="BX57" s="7"/>
      <c r="BY57" s="7"/>
      <c r="BZ57" s="7"/>
      <c r="CA57" s="7"/>
      <c r="CB57" s="7"/>
      <c r="CC57" s="7"/>
      <c r="CD57" s="7"/>
      <c r="CE57" s="7"/>
      <c r="CF57" s="7"/>
      <c r="CG57" s="7"/>
      <c r="CH57" s="7"/>
      <c r="CI57" s="7"/>
      <c r="CJ57" s="7"/>
      <c r="CK57" s="7"/>
      <c r="CL57" s="7"/>
      <c r="CM57" s="7"/>
      <c r="CN57" s="7"/>
      <c r="CO57" s="7"/>
      <c r="CP57" s="7"/>
      <c r="CQ57" s="7"/>
      <c r="CR57" s="7"/>
      <c r="CS57" s="7"/>
      <c r="CT57" s="7"/>
      <c r="CU57" s="7"/>
      <c r="CV57" s="7"/>
      <c r="CW57" s="7"/>
      <c r="CX57" s="7"/>
      <c r="CY57" s="7"/>
      <c r="CZ57" s="7"/>
      <c r="DA57" s="7"/>
      <c r="DB57" s="7"/>
      <c r="DC57" s="7"/>
      <c r="DD57" s="7"/>
      <c r="DE57" s="7"/>
      <c r="DF57" s="7"/>
      <c r="DG57" s="7"/>
      <c r="DH57" s="7"/>
      <c r="DI57" s="7"/>
      <c r="DJ57" s="7"/>
      <c r="DK57" s="7"/>
      <c r="DL57" s="7"/>
      <c r="DM57" s="7"/>
      <c r="DN57" s="7"/>
      <c r="DO57" s="7"/>
      <c r="DP57" s="7"/>
      <c r="DQ57" s="7"/>
      <c r="DR57" s="7"/>
      <c r="DS57" s="7"/>
      <c r="DT57" s="7"/>
      <c r="DU57" s="7"/>
      <c r="DV57" s="7"/>
      <c r="DW57" s="7"/>
      <c r="DX57" s="7"/>
      <c r="DY57" s="7"/>
      <c r="DZ57" s="7"/>
      <c r="EA57" s="7"/>
      <c r="EB57" s="7"/>
      <c r="EC57" s="7"/>
      <c r="ED57" s="7"/>
      <c r="EE57" s="7"/>
      <c r="EF57" s="7"/>
      <c r="EG57" s="7"/>
      <c r="EH57" s="7"/>
      <c r="EI57" s="7"/>
      <c r="EJ57" s="7"/>
      <c r="EK57" s="7"/>
      <c r="EL57" s="7"/>
      <c r="EM57" s="7"/>
      <c r="EN57" s="7"/>
      <c r="EO57" s="7"/>
      <c r="EP57" s="7"/>
      <c r="EQ57" s="7"/>
      <c r="ER57" s="7"/>
      <c r="ES57" s="7"/>
      <c r="ET57" s="7"/>
      <c r="EU57" s="7"/>
      <c r="EV57" s="7"/>
      <c r="EW57" s="7"/>
      <c r="EX57" s="7"/>
      <c r="EY57" s="7"/>
      <c r="EZ57" s="7"/>
      <c r="FA57" s="7"/>
      <c r="FB57" s="7"/>
      <c r="FC57" s="7"/>
      <c r="FD57" s="7"/>
      <c r="FE57" s="7"/>
      <c r="FF57" s="7"/>
      <c r="FG57" s="7"/>
      <c r="FH57" s="7"/>
      <c r="FI57" s="7"/>
      <c r="FJ57" s="7"/>
      <c r="FK57" s="7"/>
      <c r="FL57" s="7"/>
      <c r="FM57" s="7"/>
      <c r="FN57" s="7"/>
      <c r="FO57" s="7"/>
      <c r="FP57" s="7"/>
      <c r="FQ57" s="7"/>
      <c r="FR57" s="7"/>
      <c r="FS57" s="7"/>
      <c r="FT57" s="7"/>
      <c r="FU57" s="7"/>
      <c r="FV57" s="7"/>
      <c r="FW57" s="7"/>
      <c r="FX57" s="7"/>
      <c r="FY57" s="7"/>
      <c r="FZ57" s="7"/>
      <c r="GA57" s="7"/>
      <c r="GB57" s="7"/>
      <c r="GC57" s="7"/>
      <c r="GD57" s="7"/>
      <c r="GE57" s="7"/>
      <c r="GF57" s="7"/>
      <c r="GG57" s="7"/>
      <c r="GH57" s="7"/>
      <c r="GI57" s="7"/>
      <c r="GJ57" s="7"/>
      <c r="GK57" s="7"/>
      <c r="GL57" s="7"/>
      <c r="GM57" s="7"/>
      <c r="GN57" s="7"/>
      <c r="GO57" s="7"/>
      <c r="GP57" s="7"/>
      <c r="GQ57" s="7"/>
      <c r="GR57" s="7"/>
      <c r="GS57" s="7"/>
      <c r="GT57" s="7"/>
      <c r="GU57" s="7"/>
      <c r="GV57" s="7"/>
      <c r="GW57" s="7"/>
      <c r="GX57" s="7"/>
      <c r="GY57" s="7"/>
      <c r="GZ57" s="7"/>
      <c r="HA57" s="7"/>
      <c r="HB57" s="7"/>
      <c r="HC57" s="7"/>
      <c r="HD57" s="7"/>
      <c r="HE57" s="7"/>
      <c r="HF57" s="7"/>
      <c r="HG57" s="7"/>
    </row>
    <row r="58" spans="1:215" customFormat="1" ht="12.75" customHeight="1">
      <c r="A58" s="27" t="s">
        <v>1786</v>
      </c>
      <c r="B58" s="18">
        <v>8435134853734</v>
      </c>
      <c r="C58" s="15" t="s">
        <v>1793</v>
      </c>
      <c r="D58" s="10"/>
      <c r="E58" s="10"/>
      <c r="F58" s="10"/>
      <c r="G58" s="9">
        <v>1</v>
      </c>
      <c r="H58" s="15" t="s">
        <v>1806</v>
      </c>
      <c r="I58" s="21"/>
      <c r="J58" s="21"/>
      <c r="K58" s="21"/>
      <c r="L58" s="37">
        <v>9358</v>
      </c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7"/>
      <c r="BK58" s="7"/>
      <c r="BL58" s="7"/>
      <c r="BM58" s="7"/>
      <c r="BN58" s="7"/>
      <c r="BO58" s="7"/>
      <c r="BP58" s="7"/>
      <c r="BQ58" s="7"/>
      <c r="BR58" s="7"/>
      <c r="BS58" s="7"/>
      <c r="BT58" s="7"/>
      <c r="BU58" s="7"/>
      <c r="BV58" s="7"/>
      <c r="BW58" s="7"/>
      <c r="BX58" s="7"/>
      <c r="BY58" s="7"/>
      <c r="BZ58" s="7"/>
      <c r="CA58" s="7"/>
      <c r="CB58" s="7"/>
      <c r="CC58" s="7"/>
      <c r="CD58" s="7"/>
      <c r="CE58" s="7"/>
      <c r="CF58" s="7"/>
      <c r="CG58" s="7"/>
      <c r="CH58" s="7"/>
      <c r="CI58" s="7"/>
      <c r="CJ58" s="7"/>
      <c r="CK58" s="7"/>
      <c r="CL58" s="7"/>
      <c r="CM58" s="7"/>
      <c r="CN58" s="7"/>
      <c r="CO58" s="7"/>
      <c r="CP58" s="7"/>
      <c r="CQ58" s="7"/>
      <c r="CR58" s="7"/>
      <c r="CS58" s="7"/>
      <c r="CT58" s="7"/>
      <c r="CU58" s="7"/>
      <c r="CV58" s="7"/>
      <c r="CW58" s="7"/>
      <c r="CX58" s="7"/>
      <c r="CY58" s="7"/>
      <c r="CZ58" s="7"/>
      <c r="DA58" s="7"/>
      <c r="DB58" s="7"/>
      <c r="DC58" s="7"/>
      <c r="DD58" s="7"/>
      <c r="DE58" s="7"/>
      <c r="DF58" s="7"/>
      <c r="DG58" s="7"/>
      <c r="DH58" s="7"/>
      <c r="DI58" s="7"/>
      <c r="DJ58" s="7"/>
      <c r="DK58" s="7"/>
      <c r="DL58" s="7"/>
      <c r="DM58" s="7"/>
      <c r="DN58" s="7"/>
      <c r="DO58" s="7"/>
      <c r="DP58" s="7"/>
      <c r="DQ58" s="7"/>
      <c r="DR58" s="7"/>
      <c r="DS58" s="7"/>
      <c r="DT58" s="7"/>
      <c r="DU58" s="7"/>
      <c r="DV58" s="7"/>
      <c r="DW58" s="7"/>
      <c r="DX58" s="7"/>
      <c r="DY58" s="7"/>
      <c r="DZ58" s="7"/>
      <c r="EA58" s="7"/>
      <c r="EB58" s="7"/>
      <c r="EC58" s="7"/>
      <c r="ED58" s="7"/>
      <c r="EE58" s="7"/>
      <c r="EF58" s="7"/>
      <c r="EG58" s="7"/>
      <c r="EH58" s="7"/>
      <c r="EI58" s="7"/>
      <c r="EJ58" s="7"/>
      <c r="EK58" s="7"/>
      <c r="EL58" s="7"/>
      <c r="EM58" s="7"/>
      <c r="EN58" s="7"/>
      <c r="EO58" s="7"/>
      <c r="EP58" s="7"/>
      <c r="EQ58" s="7"/>
      <c r="ER58" s="7"/>
      <c r="ES58" s="7"/>
      <c r="ET58" s="7"/>
      <c r="EU58" s="7"/>
      <c r="EV58" s="7"/>
      <c r="EW58" s="7"/>
      <c r="EX58" s="7"/>
      <c r="EY58" s="7"/>
      <c r="EZ58" s="7"/>
      <c r="FA58" s="7"/>
      <c r="FB58" s="7"/>
      <c r="FC58" s="7"/>
      <c r="FD58" s="7"/>
      <c r="FE58" s="7"/>
      <c r="FF58" s="7"/>
      <c r="FG58" s="7"/>
      <c r="FH58" s="7"/>
      <c r="FI58" s="7"/>
      <c r="FJ58" s="7"/>
      <c r="FK58" s="7"/>
      <c r="FL58" s="7"/>
      <c r="FM58" s="7"/>
      <c r="FN58" s="7"/>
      <c r="FO58" s="7"/>
      <c r="FP58" s="7"/>
      <c r="FQ58" s="7"/>
      <c r="FR58" s="7"/>
      <c r="FS58" s="7"/>
      <c r="FT58" s="7"/>
      <c r="FU58" s="7"/>
      <c r="FV58" s="7"/>
      <c r="FW58" s="7"/>
      <c r="FX58" s="7"/>
      <c r="FY58" s="7"/>
      <c r="FZ58" s="7"/>
      <c r="GA58" s="7"/>
      <c r="GB58" s="7"/>
      <c r="GC58" s="7"/>
      <c r="GD58" s="7"/>
      <c r="GE58" s="7"/>
      <c r="GF58" s="7"/>
      <c r="GG58" s="7"/>
      <c r="GH58" s="7"/>
      <c r="GI58" s="7"/>
      <c r="GJ58" s="7"/>
      <c r="GK58" s="7"/>
      <c r="GL58" s="7"/>
      <c r="GM58" s="7"/>
      <c r="GN58" s="7"/>
      <c r="GO58" s="7"/>
      <c r="GP58" s="7"/>
      <c r="GQ58" s="7"/>
      <c r="GR58" s="7"/>
      <c r="GS58" s="7"/>
      <c r="GT58" s="7"/>
      <c r="GU58" s="7"/>
      <c r="GV58" s="7"/>
      <c r="GW58" s="7"/>
      <c r="GX58" s="7"/>
      <c r="GY58" s="7"/>
      <c r="GZ58" s="7"/>
      <c r="HA58" s="7"/>
      <c r="HB58" s="7"/>
      <c r="HC58" s="7"/>
      <c r="HD58" s="7"/>
      <c r="HE58" s="7"/>
      <c r="HF58" s="7"/>
      <c r="HG58" s="7"/>
    </row>
    <row r="59" spans="1:215" customFormat="1" ht="12.75" customHeight="1">
      <c r="A59" s="27" t="s">
        <v>1787</v>
      </c>
      <c r="B59" s="18">
        <v>8435134854083</v>
      </c>
      <c r="C59" s="15" t="s">
        <v>1794</v>
      </c>
      <c r="D59" s="10"/>
      <c r="E59" s="10"/>
      <c r="F59" s="10"/>
      <c r="G59" s="9">
        <v>1</v>
      </c>
      <c r="H59" s="15" t="s">
        <v>1806</v>
      </c>
      <c r="I59" s="21"/>
      <c r="J59" s="21"/>
      <c r="K59" s="21"/>
      <c r="L59" s="37">
        <v>9785</v>
      </c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7"/>
      <c r="AX59" s="7"/>
      <c r="AY59" s="7"/>
      <c r="AZ59" s="7"/>
      <c r="BA59" s="7"/>
      <c r="BB59" s="7"/>
      <c r="BC59" s="7"/>
      <c r="BD59" s="7"/>
      <c r="BE59" s="7"/>
      <c r="BF59" s="7"/>
      <c r="BG59" s="7"/>
      <c r="BH59" s="7"/>
      <c r="BI59" s="7"/>
      <c r="BJ59" s="7"/>
      <c r="BK59" s="7"/>
      <c r="BL59" s="7"/>
      <c r="BM59" s="7"/>
      <c r="BN59" s="7"/>
      <c r="BO59" s="7"/>
      <c r="BP59" s="7"/>
      <c r="BQ59" s="7"/>
      <c r="BR59" s="7"/>
      <c r="BS59" s="7"/>
      <c r="BT59" s="7"/>
      <c r="BU59" s="7"/>
      <c r="BV59" s="7"/>
      <c r="BW59" s="7"/>
      <c r="BX59" s="7"/>
      <c r="BY59" s="7"/>
      <c r="BZ59" s="7"/>
      <c r="CA59" s="7"/>
      <c r="CB59" s="7"/>
      <c r="CC59" s="7"/>
      <c r="CD59" s="7"/>
      <c r="CE59" s="7"/>
      <c r="CF59" s="7"/>
      <c r="CG59" s="7"/>
      <c r="CH59" s="7"/>
      <c r="CI59" s="7"/>
      <c r="CJ59" s="7"/>
      <c r="CK59" s="7"/>
      <c r="CL59" s="7"/>
      <c r="CM59" s="7"/>
      <c r="CN59" s="7"/>
      <c r="CO59" s="7"/>
      <c r="CP59" s="7"/>
      <c r="CQ59" s="7"/>
      <c r="CR59" s="7"/>
      <c r="CS59" s="7"/>
      <c r="CT59" s="7"/>
      <c r="CU59" s="7"/>
      <c r="CV59" s="7"/>
      <c r="CW59" s="7"/>
      <c r="CX59" s="7"/>
      <c r="CY59" s="7"/>
      <c r="CZ59" s="7"/>
      <c r="DA59" s="7"/>
      <c r="DB59" s="7"/>
      <c r="DC59" s="7"/>
      <c r="DD59" s="7"/>
      <c r="DE59" s="7"/>
      <c r="DF59" s="7"/>
      <c r="DG59" s="7"/>
      <c r="DH59" s="7"/>
      <c r="DI59" s="7"/>
      <c r="DJ59" s="7"/>
      <c r="DK59" s="7"/>
      <c r="DL59" s="7"/>
      <c r="DM59" s="7"/>
      <c r="DN59" s="7"/>
      <c r="DO59" s="7"/>
      <c r="DP59" s="7"/>
      <c r="DQ59" s="7"/>
      <c r="DR59" s="7"/>
      <c r="DS59" s="7"/>
      <c r="DT59" s="7"/>
      <c r="DU59" s="7"/>
      <c r="DV59" s="7"/>
      <c r="DW59" s="7"/>
      <c r="DX59" s="7"/>
      <c r="DY59" s="7"/>
      <c r="DZ59" s="7"/>
      <c r="EA59" s="7"/>
      <c r="EB59" s="7"/>
      <c r="EC59" s="7"/>
      <c r="ED59" s="7"/>
      <c r="EE59" s="7"/>
      <c r="EF59" s="7"/>
      <c r="EG59" s="7"/>
      <c r="EH59" s="7"/>
      <c r="EI59" s="7"/>
      <c r="EJ59" s="7"/>
      <c r="EK59" s="7"/>
      <c r="EL59" s="7"/>
      <c r="EM59" s="7"/>
      <c r="EN59" s="7"/>
      <c r="EO59" s="7"/>
      <c r="EP59" s="7"/>
      <c r="EQ59" s="7"/>
      <c r="ER59" s="7"/>
      <c r="ES59" s="7"/>
      <c r="ET59" s="7"/>
      <c r="EU59" s="7"/>
      <c r="EV59" s="7"/>
      <c r="EW59" s="7"/>
      <c r="EX59" s="7"/>
      <c r="EY59" s="7"/>
      <c r="EZ59" s="7"/>
      <c r="FA59" s="7"/>
      <c r="FB59" s="7"/>
      <c r="FC59" s="7"/>
      <c r="FD59" s="7"/>
      <c r="FE59" s="7"/>
      <c r="FF59" s="7"/>
      <c r="FG59" s="7"/>
      <c r="FH59" s="7"/>
      <c r="FI59" s="7"/>
      <c r="FJ59" s="7"/>
      <c r="FK59" s="7"/>
      <c r="FL59" s="7"/>
      <c r="FM59" s="7"/>
      <c r="FN59" s="7"/>
      <c r="FO59" s="7"/>
      <c r="FP59" s="7"/>
      <c r="FQ59" s="7"/>
      <c r="FR59" s="7"/>
      <c r="FS59" s="7"/>
      <c r="FT59" s="7"/>
      <c r="FU59" s="7"/>
      <c r="FV59" s="7"/>
      <c r="FW59" s="7"/>
      <c r="FX59" s="7"/>
      <c r="FY59" s="7"/>
      <c r="FZ59" s="7"/>
      <c r="GA59" s="7"/>
      <c r="GB59" s="7"/>
      <c r="GC59" s="7"/>
      <c r="GD59" s="7"/>
      <c r="GE59" s="7"/>
      <c r="GF59" s="7"/>
      <c r="GG59" s="7"/>
      <c r="GH59" s="7"/>
      <c r="GI59" s="7"/>
      <c r="GJ59" s="7"/>
      <c r="GK59" s="7"/>
      <c r="GL59" s="7"/>
      <c r="GM59" s="7"/>
      <c r="GN59" s="7"/>
      <c r="GO59" s="7"/>
      <c r="GP59" s="7"/>
      <c r="GQ59" s="7"/>
      <c r="GR59" s="7"/>
      <c r="GS59" s="7"/>
      <c r="GT59" s="7"/>
      <c r="GU59" s="7"/>
      <c r="GV59" s="7"/>
      <c r="GW59" s="7"/>
      <c r="GX59" s="7"/>
      <c r="GY59" s="7"/>
      <c r="GZ59" s="7"/>
      <c r="HA59" s="7"/>
      <c r="HB59" s="7"/>
      <c r="HC59" s="7"/>
      <c r="HD59" s="7"/>
      <c r="HE59" s="7"/>
      <c r="HF59" s="7"/>
      <c r="HG59" s="7"/>
    </row>
    <row r="60" spans="1:215" customFormat="1" ht="12.75" customHeight="1">
      <c r="A60" s="27" t="s">
        <v>1800</v>
      </c>
      <c r="B60" s="18">
        <v>8435134853239</v>
      </c>
      <c r="C60" s="15" t="s">
        <v>1795</v>
      </c>
      <c r="D60" s="10"/>
      <c r="E60" s="10"/>
      <c r="F60" s="10"/>
      <c r="G60" s="9">
        <v>1</v>
      </c>
      <c r="H60" s="8" t="s">
        <v>1805</v>
      </c>
      <c r="I60" s="21"/>
      <c r="J60" s="21"/>
      <c r="K60" s="21"/>
      <c r="L60" s="37">
        <v>4673</v>
      </c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  <c r="AY60" s="7"/>
      <c r="AZ60" s="7"/>
      <c r="BA60" s="7"/>
      <c r="BB60" s="7"/>
      <c r="BC60" s="7"/>
      <c r="BD60" s="7"/>
      <c r="BE60" s="7"/>
      <c r="BF60" s="7"/>
      <c r="BG60" s="7"/>
      <c r="BH60" s="7"/>
      <c r="BI60" s="7"/>
      <c r="BJ60" s="7"/>
      <c r="BK60" s="7"/>
      <c r="BL60" s="7"/>
      <c r="BM60" s="7"/>
      <c r="BN60" s="7"/>
      <c r="BO60" s="7"/>
      <c r="BP60" s="7"/>
      <c r="BQ60" s="7"/>
      <c r="BR60" s="7"/>
      <c r="BS60" s="7"/>
      <c r="BT60" s="7"/>
      <c r="BU60" s="7"/>
      <c r="BV60" s="7"/>
      <c r="BW60" s="7"/>
      <c r="BX60" s="7"/>
      <c r="BY60" s="7"/>
      <c r="BZ60" s="7"/>
      <c r="CA60" s="7"/>
      <c r="CB60" s="7"/>
      <c r="CC60" s="7"/>
      <c r="CD60" s="7"/>
      <c r="CE60" s="7"/>
      <c r="CF60" s="7"/>
      <c r="CG60" s="7"/>
      <c r="CH60" s="7"/>
      <c r="CI60" s="7"/>
      <c r="CJ60" s="7"/>
      <c r="CK60" s="7"/>
      <c r="CL60" s="7"/>
      <c r="CM60" s="7"/>
      <c r="CN60" s="7"/>
      <c r="CO60" s="7"/>
      <c r="CP60" s="7"/>
      <c r="CQ60" s="7"/>
      <c r="CR60" s="7"/>
      <c r="CS60" s="7"/>
      <c r="CT60" s="7"/>
      <c r="CU60" s="7"/>
      <c r="CV60" s="7"/>
      <c r="CW60" s="7"/>
      <c r="CX60" s="7"/>
      <c r="CY60" s="7"/>
      <c r="CZ60" s="7"/>
      <c r="DA60" s="7"/>
      <c r="DB60" s="7"/>
      <c r="DC60" s="7"/>
      <c r="DD60" s="7"/>
      <c r="DE60" s="7"/>
      <c r="DF60" s="7"/>
      <c r="DG60" s="7"/>
      <c r="DH60" s="7"/>
      <c r="DI60" s="7"/>
      <c r="DJ60" s="7"/>
      <c r="DK60" s="7"/>
      <c r="DL60" s="7"/>
      <c r="DM60" s="7"/>
      <c r="DN60" s="7"/>
      <c r="DO60" s="7"/>
      <c r="DP60" s="7"/>
      <c r="DQ60" s="7"/>
      <c r="DR60" s="7"/>
      <c r="DS60" s="7"/>
      <c r="DT60" s="7"/>
      <c r="DU60" s="7"/>
      <c r="DV60" s="7"/>
      <c r="DW60" s="7"/>
      <c r="DX60" s="7"/>
      <c r="DY60" s="7"/>
      <c r="DZ60" s="7"/>
      <c r="EA60" s="7"/>
      <c r="EB60" s="7"/>
      <c r="EC60" s="7"/>
      <c r="ED60" s="7"/>
      <c r="EE60" s="7"/>
      <c r="EF60" s="7"/>
      <c r="EG60" s="7"/>
      <c r="EH60" s="7"/>
      <c r="EI60" s="7"/>
      <c r="EJ60" s="7"/>
      <c r="EK60" s="7"/>
      <c r="EL60" s="7"/>
      <c r="EM60" s="7"/>
      <c r="EN60" s="7"/>
      <c r="EO60" s="7"/>
      <c r="EP60" s="7"/>
      <c r="EQ60" s="7"/>
      <c r="ER60" s="7"/>
      <c r="ES60" s="7"/>
      <c r="ET60" s="7"/>
      <c r="EU60" s="7"/>
      <c r="EV60" s="7"/>
      <c r="EW60" s="7"/>
      <c r="EX60" s="7"/>
      <c r="EY60" s="7"/>
      <c r="EZ60" s="7"/>
      <c r="FA60" s="7"/>
      <c r="FB60" s="7"/>
      <c r="FC60" s="7"/>
      <c r="FD60" s="7"/>
      <c r="FE60" s="7"/>
      <c r="FF60" s="7"/>
      <c r="FG60" s="7"/>
      <c r="FH60" s="7"/>
      <c r="FI60" s="7"/>
      <c r="FJ60" s="7"/>
      <c r="FK60" s="7"/>
      <c r="FL60" s="7"/>
      <c r="FM60" s="7"/>
      <c r="FN60" s="7"/>
      <c r="FO60" s="7"/>
      <c r="FP60" s="7"/>
      <c r="FQ60" s="7"/>
      <c r="FR60" s="7"/>
      <c r="FS60" s="7"/>
      <c r="FT60" s="7"/>
      <c r="FU60" s="7"/>
      <c r="FV60" s="7"/>
      <c r="FW60" s="7"/>
      <c r="FX60" s="7"/>
      <c r="FY60" s="7"/>
      <c r="FZ60" s="7"/>
      <c r="GA60" s="7"/>
      <c r="GB60" s="7"/>
      <c r="GC60" s="7"/>
      <c r="GD60" s="7"/>
      <c r="GE60" s="7"/>
      <c r="GF60" s="7"/>
      <c r="GG60" s="7"/>
      <c r="GH60" s="7"/>
      <c r="GI60" s="7"/>
      <c r="GJ60" s="7"/>
      <c r="GK60" s="7"/>
      <c r="GL60" s="7"/>
      <c r="GM60" s="7"/>
      <c r="GN60" s="7"/>
      <c r="GO60" s="7"/>
      <c r="GP60" s="7"/>
      <c r="GQ60" s="7"/>
      <c r="GR60" s="7"/>
      <c r="GS60" s="7"/>
      <c r="GT60" s="7"/>
      <c r="GU60" s="7"/>
      <c r="GV60" s="7"/>
      <c r="GW60" s="7"/>
      <c r="GX60" s="7"/>
      <c r="GY60" s="7"/>
      <c r="GZ60" s="7"/>
      <c r="HA60" s="7"/>
      <c r="HB60" s="7"/>
      <c r="HC60" s="7"/>
      <c r="HD60" s="7"/>
      <c r="HE60" s="7"/>
      <c r="HF60" s="7"/>
      <c r="HG60" s="7"/>
    </row>
    <row r="61" spans="1:215" customFormat="1" ht="12.75" customHeight="1">
      <c r="A61" s="27" t="s">
        <v>1801</v>
      </c>
      <c r="B61" s="18">
        <v>8435134853246</v>
      </c>
      <c r="C61" s="15" t="s">
        <v>1796</v>
      </c>
      <c r="D61" s="10"/>
      <c r="E61" s="10"/>
      <c r="F61" s="10"/>
      <c r="G61" s="9">
        <v>1</v>
      </c>
      <c r="H61" s="8" t="s">
        <v>1805</v>
      </c>
      <c r="I61" s="21"/>
      <c r="J61" s="21"/>
      <c r="K61" s="21"/>
      <c r="L61" s="37">
        <v>4890</v>
      </c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  <c r="AV61" s="7"/>
      <c r="AW61" s="7"/>
      <c r="AX61" s="7"/>
      <c r="AY61" s="7"/>
      <c r="AZ61" s="7"/>
      <c r="BA61" s="7"/>
      <c r="BB61" s="7"/>
      <c r="BC61" s="7"/>
      <c r="BD61" s="7"/>
      <c r="BE61" s="7"/>
      <c r="BF61" s="7"/>
      <c r="BG61" s="7"/>
      <c r="BH61" s="7"/>
      <c r="BI61" s="7"/>
      <c r="BJ61" s="7"/>
      <c r="BK61" s="7"/>
      <c r="BL61" s="7"/>
      <c r="BM61" s="7"/>
      <c r="BN61" s="7"/>
      <c r="BO61" s="7"/>
      <c r="BP61" s="7"/>
      <c r="BQ61" s="7"/>
      <c r="BR61" s="7"/>
      <c r="BS61" s="7"/>
      <c r="BT61" s="7"/>
      <c r="BU61" s="7"/>
      <c r="BV61" s="7"/>
      <c r="BW61" s="7"/>
      <c r="BX61" s="7"/>
      <c r="BY61" s="7"/>
      <c r="BZ61" s="7"/>
      <c r="CA61" s="7"/>
      <c r="CB61" s="7"/>
      <c r="CC61" s="7"/>
      <c r="CD61" s="7"/>
      <c r="CE61" s="7"/>
      <c r="CF61" s="7"/>
      <c r="CG61" s="7"/>
      <c r="CH61" s="7"/>
      <c r="CI61" s="7"/>
      <c r="CJ61" s="7"/>
      <c r="CK61" s="7"/>
      <c r="CL61" s="7"/>
      <c r="CM61" s="7"/>
      <c r="CN61" s="7"/>
      <c r="CO61" s="7"/>
      <c r="CP61" s="7"/>
      <c r="CQ61" s="7"/>
      <c r="CR61" s="7"/>
      <c r="CS61" s="7"/>
      <c r="CT61" s="7"/>
      <c r="CU61" s="7"/>
      <c r="CV61" s="7"/>
      <c r="CW61" s="7"/>
      <c r="CX61" s="7"/>
      <c r="CY61" s="7"/>
      <c r="CZ61" s="7"/>
      <c r="DA61" s="7"/>
      <c r="DB61" s="7"/>
      <c r="DC61" s="7"/>
      <c r="DD61" s="7"/>
      <c r="DE61" s="7"/>
      <c r="DF61" s="7"/>
      <c r="DG61" s="7"/>
      <c r="DH61" s="7"/>
      <c r="DI61" s="7"/>
      <c r="DJ61" s="7"/>
      <c r="DK61" s="7"/>
      <c r="DL61" s="7"/>
      <c r="DM61" s="7"/>
      <c r="DN61" s="7"/>
      <c r="DO61" s="7"/>
      <c r="DP61" s="7"/>
      <c r="DQ61" s="7"/>
      <c r="DR61" s="7"/>
      <c r="DS61" s="7"/>
      <c r="DT61" s="7"/>
      <c r="DU61" s="7"/>
      <c r="DV61" s="7"/>
      <c r="DW61" s="7"/>
      <c r="DX61" s="7"/>
      <c r="DY61" s="7"/>
      <c r="DZ61" s="7"/>
      <c r="EA61" s="7"/>
      <c r="EB61" s="7"/>
      <c r="EC61" s="7"/>
      <c r="ED61" s="7"/>
      <c r="EE61" s="7"/>
      <c r="EF61" s="7"/>
      <c r="EG61" s="7"/>
      <c r="EH61" s="7"/>
      <c r="EI61" s="7"/>
      <c r="EJ61" s="7"/>
      <c r="EK61" s="7"/>
      <c r="EL61" s="7"/>
      <c r="EM61" s="7"/>
      <c r="EN61" s="7"/>
      <c r="EO61" s="7"/>
      <c r="EP61" s="7"/>
      <c r="EQ61" s="7"/>
      <c r="ER61" s="7"/>
      <c r="ES61" s="7"/>
      <c r="ET61" s="7"/>
      <c r="EU61" s="7"/>
      <c r="EV61" s="7"/>
      <c r="EW61" s="7"/>
      <c r="EX61" s="7"/>
      <c r="EY61" s="7"/>
      <c r="EZ61" s="7"/>
      <c r="FA61" s="7"/>
      <c r="FB61" s="7"/>
      <c r="FC61" s="7"/>
      <c r="FD61" s="7"/>
      <c r="FE61" s="7"/>
      <c r="FF61" s="7"/>
      <c r="FG61" s="7"/>
      <c r="FH61" s="7"/>
      <c r="FI61" s="7"/>
      <c r="FJ61" s="7"/>
      <c r="FK61" s="7"/>
      <c r="FL61" s="7"/>
      <c r="FM61" s="7"/>
      <c r="FN61" s="7"/>
      <c r="FO61" s="7"/>
      <c r="FP61" s="7"/>
      <c r="FQ61" s="7"/>
      <c r="FR61" s="7"/>
      <c r="FS61" s="7"/>
      <c r="FT61" s="7"/>
      <c r="FU61" s="7"/>
      <c r="FV61" s="7"/>
      <c r="FW61" s="7"/>
      <c r="FX61" s="7"/>
      <c r="FY61" s="7"/>
      <c r="FZ61" s="7"/>
      <c r="GA61" s="7"/>
      <c r="GB61" s="7"/>
      <c r="GC61" s="7"/>
      <c r="GD61" s="7"/>
      <c r="GE61" s="7"/>
      <c r="GF61" s="7"/>
      <c r="GG61" s="7"/>
      <c r="GH61" s="7"/>
      <c r="GI61" s="7"/>
      <c r="GJ61" s="7"/>
      <c r="GK61" s="7"/>
      <c r="GL61" s="7"/>
      <c r="GM61" s="7"/>
      <c r="GN61" s="7"/>
      <c r="GO61" s="7"/>
      <c r="GP61" s="7"/>
      <c r="GQ61" s="7"/>
      <c r="GR61" s="7"/>
      <c r="GS61" s="7"/>
      <c r="GT61" s="7"/>
      <c r="GU61" s="7"/>
      <c r="GV61" s="7"/>
      <c r="GW61" s="7"/>
      <c r="GX61" s="7"/>
      <c r="GY61" s="7"/>
      <c r="GZ61" s="7"/>
      <c r="HA61" s="7"/>
      <c r="HB61" s="7"/>
      <c r="HC61" s="7"/>
      <c r="HD61" s="7"/>
      <c r="HE61" s="7"/>
      <c r="HF61" s="7"/>
      <c r="HG61" s="7"/>
    </row>
    <row r="62" spans="1:215" customFormat="1" ht="12.75" customHeight="1">
      <c r="A62" s="27" t="s">
        <v>1802</v>
      </c>
      <c r="B62" s="18">
        <v>8435134853253</v>
      </c>
      <c r="C62" s="15" t="s">
        <v>1797</v>
      </c>
      <c r="D62" s="10"/>
      <c r="E62" s="10"/>
      <c r="F62" s="10"/>
      <c r="G62" s="9">
        <v>1</v>
      </c>
      <c r="H62" s="8" t="s">
        <v>1805</v>
      </c>
      <c r="I62" s="21"/>
      <c r="J62" s="21"/>
      <c r="K62" s="21"/>
      <c r="L62" s="37">
        <v>6136</v>
      </c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7"/>
      <c r="AZ62" s="7"/>
      <c r="BA62" s="7"/>
      <c r="BB62" s="7"/>
      <c r="BC62" s="7"/>
      <c r="BD62" s="7"/>
      <c r="BE62" s="7"/>
      <c r="BF62" s="7"/>
      <c r="BG62" s="7"/>
      <c r="BH62" s="7"/>
      <c r="BI62" s="7"/>
      <c r="BJ62" s="7"/>
      <c r="BK62" s="7"/>
      <c r="BL62" s="7"/>
      <c r="BM62" s="7"/>
      <c r="BN62" s="7"/>
      <c r="BO62" s="7"/>
      <c r="BP62" s="7"/>
      <c r="BQ62" s="7"/>
      <c r="BR62" s="7"/>
      <c r="BS62" s="7"/>
      <c r="BT62" s="7"/>
      <c r="BU62" s="7"/>
      <c r="BV62" s="7"/>
      <c r="BW62" s="7"/>
      <c r="BX62" s="7"/>
      <c r="BY62" s="7"/>
      <c r="BZ62" s="7"/>
      <c r="CA62" s="7"/>
      <c r="CB62" s="7"/>
      <c r="CC62" s="7"/>
      <c r="CD62" s="7"/>
      <c r="CE62" s="7"/>
      <c r="CF62" s="7"/>
      <c r="CG62" s="7"/>
      <c r="CH62" s="7"/>
      <c r="CI62" s="7"/>
      <c r="CJ62" s="7"/>
      <c r="CK62" s="7"/>
      <c r="CL62" s="7"/>
      <c r="CM62" s="7"/>
      <c r="CN62" s="7"/>
      <c r="CO62" s="7"/>
      <c r="CP62" s="7"/>
      <c r="CQ62" s="7"/>
      <c r="CR62" s="7"/>
      <c r="CS62" s="7"/>
      <c r="CT62" s="7"/>
      <c r="CU62" s="7"/>
      <c r="CV62" s="7"/>
      <c r="CW62" s="7"/>
      <c r="CX62" s="7"/>
      <c r="CY62" s="7"/>
      <c r="CZ62" s="7"/>
      <c r="DA62" s="7"/>
      <c r="DB62" s="7"/>
      <c r="DC62" s="7"/>
      <c r="DD62" s="7"/>
      <c r="DE62" s="7"/>
      <c r="DF62" s="7"/>
      <c r="DG62" s="7"/>
      <c r="DH62" s="7"/>
      <c r="DI62" s="7"/>
      <c r="DJ62" s="7"/>
      <c r="DK62" s="7"/>
      <c r="DL62" s="7"/>
      <c r="DM62" s="7"/>
      <c r="DN62" s="7"/>
      <c r="DO62" s="7"/>
      <c r="DP62" s="7"/>
      <c r="DQ62" s="7"/>
      <c r="DR62" s="7"/>
      <c r="DS62" s="7"/>
      <c r="DT62" s="7"/>
      <c r="DU62" s="7"/>
      <c r="DV62" s="7"/>
      <c r="DW62" s="7"/>
      <c r="DX62" s="7"/>
      <c r="DY62" s="7"/>
      <c r="DZ62" s="7"/>
      <c r="EA62" s="7"/>
      <c r="EB62" s="7"/>
      <c r="EC62" s="7"/>
      <c r="ED62" s="7"/>
      <c r="EE62" s="7"/>
      <c r="EF62" s="7"/>
      <c r="EG62" s="7"/>
      <c r="EH62" s="7"/>
      <c r="EI62" s="7"/>
      <c r="EJ62" s="7"/>
      <c r="EK62" s="7"/>
      <c r="EL62" s="7"/>
      <c r="EM62" s="7"/>
      <c r="EN62" s="7"/>
      <c r="EO62" s="7"/>
      <c r="EP62" s="7"/>
      <c r="EQ62" s="7"/>
      <c r="ER62" s="7"/>
      <c r="ES62" s="7"/>
      <c r="ET62" s="7"/>
      <c r="EU62" s="7"/>
      <c r="EV62" s="7"/>
      <c r="EW62" s="7"/>
      <c r="EX62" s="7"/>
      <c r="EY62" s="7"/>
      <c r="EZ62" s="7"/>
      <c r="FA62" s="7"/>
      <c r="FB62" s="7"/>
      <c r="FC62" s="7"/>
      <c r="FD62" s="7"/>
      <c r="FE62" s="7"/>
      <c r="FF62" s="7"/>
      <c r="FG62" s="7"/>
      <c r="FH62" s="7"/>
      <c r="FI62" s="7"/>
      <c r="FJ62" s="7"/>
      <c r="FK62" s="7"/>
      <c r="FL62" s="7"/>
      <c r="FM62" s="7"/>
      <c r="FN62" s="7"/>
      <c r="FO62" s="7"/>
      <c r="FP62" s="7"/>
      <c r="FQ62" s="7"/>
      <c r="FR62" s="7"/>
      <c r="FS62" s="7"/>
      <c r="FT62" s="7"/>
      <c r="FU62" s="7"/>
      <c r="FV62" s="7"/>
      <c r="FW62" s="7"/>
      <c r="FX62" s="7"/>
      <c r="FY62" s="7"/>
      <c r="FZ62" s="7"/>
      <c r="GA62" s="7"/>
      <c r="GB62" s="7"/>
      <c r="GC62" s="7"/>
      <c r="GD62" s="7"/>
      <c r="GE62" s="7"/>
      <c r="GF62" s="7"/>
      <c r="GG62" s="7"/>
      <c r="GH62" s="7"/>
      <c r="GI62" s="7"/>
      <c r="GJ62" s="7"/>
      <c r="GK62" s="7"/>
      <c r="GL62" s="7"/>
      <c r="GM62" s="7"/>
      <c r="GN62" s="7"/>
      <c r="GO62" s="7"/>
      <c r="GP62" s="7"/>
      <c r="GQ62" s="7"/>
      <c r="GR62" s="7"/>
      <c r="GS62" s="7"/>
      <c r="GT62" s="7"/>
      <c r="GU62" s="7"/>
      <c r="GV62" s="7"/>
      <c r="GW62" s="7"/>
      <c r="GX62" s="7"/>
      <c r="GY62" s="7"/>
      <c r="GZ62" s="7"/>
      <c r="HA62" s="7"/>
      <c r="HB62" s="7"/>
      <c r="HC62" s="7"/>
      <c r="HD62" s="7"/>
      <c r="HE62" s="7"/>
      <c r="HF62" s="7"/>
      <c r="HG62" s="7"/>
    </row>
    <row r="63" spans="1:215" customFormat="1" ht="12.75" customHeight="1">
      <c r="A63" s="27" t="s">
        <v>1803</v>
      </c>
      <c r="B63" s="18">
        <v>8435134853260</v>
      </c>
      <c r="C63" s="15" t="s">
        <v>1798</v>
      </c>
      <c r="D63" s="10"/>
      <c r="E63" s="10"/>
      <c r="F63" s="10"/>
      <c r="G63" s="9">
        <v>1</v>
      </c>
      <c r="H63" s="8" t="s">
        <v>1805</v>
      </c>
      <c r="I63" s="21"/>
      <c r="J63" s="21"/>
      <c r="K63" s="21"/>
      <c r="L63" s="37">
        <v>7502</v>
      </c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  <c r="AV63" s="7"/>
      <c r="AW63" s="7"/>
      <c r="AX63" s="7"/>
      <c r="AY63" s="7"/>
      <c r="AZ63" s="7"/>
      <c r="BA63" s="7"/>
      <c r="BB63" s="7"/>
      <c r="BC63" s="7"/>
      <c r="BD63" s="7"/>
      <c r="BE63" s="7"/>
      <c r="BF63" s="7"/>
      <c r="BG63" s="7"/>
      <c r="BH63" s="7"/>
      <c r="BI63" s="7"/>
      <c r="BJ63" s="7"/>
      <c r="BK63" s="7"/>
      <c r="BL63" s="7"/>
      <c r="BM63" s="7"/>
      <c r="BN63" s="7"/>
      <c r="BO63" s="7"/>
      <c r="BP63" s="7"/>
      <c r="BQ63" s="7"/>
      <c r="BR63" s="7"/>
      <c r="BS63" s="7"/>
      <c r="BT63" s="7"/>
      <c r="BU63" s="7"/>
      <c r="BV63" s="7"/>
      <c r="BW63" s="7"/>
      <c r="BX63" s="7"/>
      <c r="BY63" s="7"/>
      <c r="BZ63" s="7"/>
      <c r="CA63" s="7"/>
      <c r="CB63" s="7"/>
      <c r="CC63" s="7"/>
      <c r="CD63" s="7"/>
      <c r="CE63" s="7"/>
      <c r="CF63" s="7"/>
      <c r="CG63" s="7"/>
      <c r="CH63" s="7"/>
      <c r="CI63" s="7"/>
      <c r="CJ63" s="7"/>
      <c r="CK63" s="7"/>
      <c r="CL63" s="7"/>
      <c r="CM63" s="7"/>
      <c r="CN63" s="7"/>
      <c r="CO63" s="7"/>
      <c r="CP63" s="7"/>
      <c r="CQ63" s="7"/>
      <c r="CR63" s="7"/>
      <c r="CS63" s="7"/>
      <c r="CT63" s="7"/>
      <c r="CU63" s="7"/>
      <c r="CV63" s="7"/>
      <c r="CW63" s="7"/>
      <c r="CX63" s="7"/>
      <c r="CY63" s="7"/>
      <c r="CZ63" s="7"/>
      <c r="DA63" s="7"/>
      <c r="DB63" s="7"/>
      <c r="DC63" s="7"/>
      <c r="DD63" s="7"/>
      <c r="DE63" s="7"/>
      <c r="DF63" s="7"/>
      <c r="DG63" s="7"/>
      <c r="DH63" s="7"/>
      <c r="DI63" s="7"/>
      <c r="DJ63" s="7"/>
      <c r="DK63" s="7"/>
      <c r="DL63" s="7"/>
      <c r="DM63" s="7"/>
      <c r="DN63" s="7"/>
      <c r="DO63" s="7"/>
      <c r="DP63" s="7"/>
      <c r="DQ63" s="7"/>
      <c r="DR63" s="7"/>
      <c r="DS63" s="7"/>
      <c r="DT63" s="7"/>
      <c r="DU63" s="7"/>
      <c r="DV63" s="7"/>
      <c r="DW63" s="7"/>
      <c r="DX63" s="7"/>
      <c r="DY63" s="7"/>
      <c r="DZ63" s="7"/>
      <c r="EA63" s="7"/>
      <c r="EB63" s="7"/>
      <c r="EC63" s="7"/>
      <c r="ED63" s="7"/>
      <c r="EE63" s="7"/>
      <c r="EF63" s="7"/>
      <c r="EG63" s="7"/>
      <c r="EH63" s="7"/>
      <c r="EI63" s="7"/>
      <c r="EJ63" s="7"/>
      <c r="EK63" s="7"/>
      <c r="EL63" s="7"/>
      <c r="EM63" s="7"/>
      <c r="EN63" s="7"/>
      <c r="EO63" s="7"/>
      <c r="EP63" s="7"/>
      <c r="EQ63" s="7"/>
      <c r="ER63" s="7"/>
      <c r="ES63" s="7"/>
      <c r="ET63" s="7"/>
      <c r="EU63" s="7"/>
      <c r="EV63" s="7"/>
      <c r="EW63" s="7"/>
      <c r="EX63" s="7"/>
      <c r="EY63" s="7"/>
      <c r="EZ63" s="7"/>
      <c r="FA63" s="7"/>
      <c r="FB63" s="7"/>
      <c r="FC63" s="7"/>
      <c r="FD63" s="7"/>
      <c r="FE63" s="7"/>
      <c r="FF63" s="7"/>
      <c r="FG63" s="7"/>
      <c r="FH63" s="7"/>
      <c r="FI63" s="7"/>
      <c r="FJ63" s="7"/>
      <c r="FK63" s="7"/>
      <c r="FL63" s="7"/>
      <c r="FM63" s="7"/>
      <c r="FN63" s="7"/>
      <c r="FO63" s="7"/>
      <c r="FP63" s="7"/>
      <c r="FQ63" s="7"/>
      <c r="FR63" s="7"/>
      <c r="FS63" s="7"/>
      <c r="FT63" s="7"/>
      <c r="FU63" s="7"/>
      <c r="FV63" s="7"/>
      <c r="FW63" s="7"/>
      <c r="FX63" s="7"/>
      <c r="FY63" s="7"/>
      <c r="FZ63" s="7"/>
      <c r="GA63" s="7"/>
      <c r="GB63" s="7"/>
      <c r="GC63" s="7"/>
      <c r="GD63" s="7"/>
      <c r="GE63" s="7"/>
      <c r="GF63" s="7"/>
      <c r="GG63" s="7"/>
      <c r="GH63" s="7"/>
      <c r="GI63" s="7"/>
      <c r="GJ63" s="7"/>
      <c r="GK63" s="7"/>
      <c r="GL63" s="7"/>
      <c r="GM63" s="7"/>
      <c r="GN63" s="7"/>
      <c r="GO63" s="7"/>
      <c r="GP63" s="7"/>
      <c r="GQ63" s="7"/>
      <c r="GR63" s="7"/>
      <c r="GS63" s="7"/>
      <c r="GT63" s="7"/>
      <c r="GU63" s="7"/>
      <c r="GV63" s="7"/>
      <c r="GW63" s="7"/>
      <c r="GX63" s="7"/>
      <c r="GY63" s="7"/>
      <c r="GZ63" s="7"/>
      <c r="HA63" s="7"/>
      <c r="HB63" s="7"/>
      <c r="HC63" s="7"/>
      <c r="HD63" s="7"/>
      <c r="HE63" s="7"/>
      <c r="HF63" s="7"/>
      <c r="HG63" s="7"/>
    </row>
    <row r="64" spans="1:215" customFormat="1" ht="12.75" customHeight="1">
      <c r="A64" s="27" t="s">
        <v>1804</v>
      </c>
      <c r="B64" s="18">
        <v>8435134853505</v>
      </c>
      <c r="C64" s="15" t="s">
        <v>1799</v>
      </c>
      <c r="D64" s="10"/>
      <c r="E64" s="10"/>
      <c r="F64" s="10"/>
      <c r="G64" s="9">
        <v>1</v>
      </c>
      <c r="H64" s="8" t="s">
        <v>1805</v>
      </c>
      <c r="I64" s="21"/>
      <c r="J64" s="21"/>
      <c r="K64" s="21"/>
      <c r="L64" s="37">
        <v>7829</v>
      </c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7"/>
      <c r="BC64" s="7"/>
      <c r="BD64" s="7"/>
      <c r="BE64" s="7"/>
      <c r="BF64" s="7"/>
      <c r="BG64" s="7"/>
      <c r="BH64" s="7"/>
      <c r="BI64" s="7"/>
      <c r="BJ64" s="7"/>
      <c r="BK64" s="7"/>
      <c r="BL64" s="7"/>
      <c r="BM64" s="7"/>
      <c r="BN64" s="7"/>
      <c r="BO64" s="7"/>
      <c r="BP64" s="7"/>
      <c r="BQ64" s="7"/>
      <c r="BR64" s="7"/>
      <c r="BS64" s="7"/>
      <c r="BT64" s="7"/>
      <c r="BU64" s="7"/>
      <c r="BV64" s="7"/>
      <c r="BW64" s="7"/>
      <c r="BX64" s="7"/>
      <c r="BY64" s="7"/>
      <c r="BZ64" s="7"/>
      <c r="CA64" s="7"/>
      <c r="CB64" s="7"/>
      <c r="CC64" s="7"/>
      <c r="CD64" s="7"/>
      <c r="CE64" s="7"/>
      <c r="CF64" s="7"/>
      <c r="CG64" s="7"/>
      <c r="CH64" s="7"/>
      <c r="CI64" s="7"/>
      <c r="CJ64" s="7"/>
      <c r="CK64" s="7"/>
      <c r="CL64" s="7"/>
      <c r="CM64" s="7"/>
      <c r="CN64" s="7"/>
      <c r="CO64" s="7"/>
      <c r="CP64" s="7"/>
      <c r="CQ64" s="7"/>
      <c r="CR64" s="7"/>
      <c r="CS64" s="7"/>
      <c r="CT64" s="7"/>
      <c r="CU64" s="7"/>
      <c r="CV64" s="7"/>
      <c r="CW64" s="7"/>
      <c r="CX64" s="7"/>
      <c r="CY64" s="7"/>
      <c r="CZ64" s="7"/>
      <c r="DA64" s="7"/>
      <c r="DB64" s="7"/>
      <c r="DC64" s="7"/>
      <c r="DD64" s="7"/>
      <c r="DE64" s="7"/>
      <c r="DF64" s="7"/>
      <c r="DG64" s="7"/>
      <c r="DH64" s="7"/>
      <c r="DI64" s="7"/>
      <c r="DJ64" s="7"/>
      <c r="DK64" s="7"/>
      <c r="DL64" s="7"/>
      <c r="DM64" s="7"/>
      <c r="DN64" s="7"/>
      <c r="DO64" s="7"/>
      <c r="DP64" s="7"/>
      <c r="DQ64" s="7"/>
      <c r="DR64" s="7"/>
      <c r="DS64" s="7"/>
      <c r="DT64" s="7"/>
      <c r="DU64" s="7"/>
      <c r="DV64" s="7"/>
      <c r="DW64" s="7"/>
      <c r="DX64" s="7"/>
      <c r="DY64" s="7"/>
      <c r="DZ64" s="7"/>
      <c r="EA64" s="7"/>
      <c r="EB64" s="7"/>
      <c r="EC64" s="7"/>
      <c r="ED64" s="7"/>
      <c r="EE64" s="7"/>
      <c r="EF64" s="7"/>
      <c r="EG64" s="7"/>
      <c r="EH64" s="7"/>
      <c r="EI64" s="7"/>
      <c r="EJ64" s="7"/>
      <c r="EK64" s="7"/>
      <c r="EL64" s="7"/>
      <c r="EM64" s="7"/>
      <c r="EN64" s="7"/>
      <c r="EO64" s="7"/>
      <c r="EP64" s="7"/>
      <c r="EQ64" s="7"/>
      <c r="ER64" s="7"/>
      <c r="ES64" s="7"/>
      <c r="ET64" s="7"/>
      <c r="EU64" s="7"/>
      <c r="EV64" s="7"/>
      <c r="EW64" s="7"/>
      <c r="EX64" s="7"/>
      <c r="EY64" s="7"/>
      <c r="EZ64" s="7"/>
      <c r="FA64" s="7"/>
      <c r="FB64" s="7"/>
      <c r="FC64" s="7"/>
      <c r="FD64" s="7"/>
      <c r="FE64" s="7"/>
      <c r="FF64" s="7"/>
      <c r="FG64" s="7"/>
      <c r="FH64" s="7"/>
      <c r="FI64" s="7"/>
      <c r="FJ64" s="7"/>
      <c r="FK64" s="7"/>
      <c r="FL64" s="7"/>
      <c r="FM64" s="7"/>
      <c r="FN64" s="7"/>
      <c r="FO64" s="7"/>
      <c r="FP64" s="7"/>
      <c r="FQ64" s="7"/>
      <c r="FR64" s="7"/>
      <c r="FS64" s="7"/>
      <c r="FT64" s="7"/>
      <c r="FU64" s="7"/>
      <c r="FV64" s="7"/>
      <c r="FW64" s="7"/>
      <c r="FX64" s="7"/>
      <c r="FY64" s="7"/>
      <c r="FZ64" s="7"/>
      <c r="GA64" s="7"/>
      <c r="GB64" s="7"/>
      <c r="GC64" s="7"/>
      <c r="GD64" s="7"/>
      <c r="GE64" s="7"/>
      <c r="GF64" s="7"/>
      <c r="GG64" s="7"/>
      <c r="GH64" s="7"/>
      <c r="GI64" s="7"/>
      <c r="GJ64" s="7"/>
      <c r="GK64" s="7"/>
      <c r="GL64" s="7"/>
      <c r="GM64" s="7"/>
      <c r="GN64" s="7"/>
      <c r="GO64" s="7"/>
      <c r="GP64" s="7"/>
      <c r="GQ64" s="7"/>
      <c r="GR64" s="7"/>
      <c r="GS64" s="7"/>
      <c r="GT64" s="7"/>
      <c r="GU64" s="7"/>
      <c r="GV64" s="7"/>
      <c r="GW64" s="7"/>
      <c r="GX64" s="7"/>
      <c r="GY64" s="7"/>
      <c r="GZ64" s="7"/>
      <c r="HA64" s="7"/>
      <c r="HB64" s="7"/>
      <c r="HC64" s="7"/>
      <c r="HD64" s="7"/>
      <c r="HE64" s="7"/>
      <c r="HF64" s="7"/>
      <c r="HG64" s="7"/>
    </row>
    <row r="65" spans="1:214" customFormat="1" ht="12.75" customHeight="1">
      <c r="A65" s="35" t="s">
        <v>149</v>
      </c>
      <c r="B65" s="14">
        <v>8435134825038</v>
      </c>
      <c r="C65" s="19" t="s">
        <v>150</v>
      </c>
      <c r="D65" s="16" t="s">
        <v>1364</v>
      </c>
      <c r="E65" s="16" t="s">
        <v>1369</v>
      </c>
      <c r="F65" s="16" t="s">
        <v>1364</v>
      </c>
      <c r="G65" s="21">
        <v>1</v>
      </c>
      <c r="H65" s="19" t="s">
        <v>142</v>
      </c>
      <c r="I65" s="17">
        <v>15.8</v>
      </c>
      <c r="J65" s="20">
        <f>38.5*39.5*56.5</f>
        <v>85922.375</v>
      </c>
      <c r="K65" s="28" t="s">
        <v>161</v>
      </c>
      <c r="L65" s="37">
        <v>220</v>
      </c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7"/>
      <c r="BK65" s="7"/>
      <c r="BL65" s="7"/>
      <c r="BM65" s="7"/>
      <c r="BN65" s="7"/>
      <c r="BO65" s="7"/>
      <c r="BP65" s="7"/>
      <c r="BQ65" s="7"/>
      <c r="BR65" s="7"/>
      <c r="BS65" s="7"/>
      <c r="BT65" s="7"/>
      <c r="BU65" s="7"/>
      <c r="BV65" s="7"/>
      <c r="BW65" s="7"/>
      <c r="BX65" s="7"/>
      <c r="BY65" s="7"/>
      <c r="BZ65" s="7"/>
      <c r="CA65" s="7"/>
      <c r="CB65" s="7"/>
      <c r="CC65" s="7"/>
      <c r="CD65" s="7"/>
      <c r="CE65" s="7"/>
      <c r="CF65" s="7"/>
      <c r="CG65" s="7"/>
      <c r="CH65" s="7"/>
      <c r="CI65" s="7"/>
      <c r="CJ65" s="7"/>
      <c r="CK65" s="7"/>
      <c r="CL65" s="7"/>
      <c r="CM65" s="7"/>
      <c r="CN65" s="7"/>
      <c r="CO65" s="7"/>
      <c r="CP65" s="7"/>
      <c r="CQ65" s="7"/>
      <c r="CR65" s="7"/>
      <c r="CS65" s="7"/>
      <c r="CT65" s="7"/>
      <c r="CU65" s="7"/>
      <c r="CV65" s="7"/>
    </row>
    <row r="66" spans="1:214" customFormat="1" ht="12.75" customHeight="1">
      <c r="A66" s="35" t="s">
        <v>151</v>
      </c>
      <c r="B66" s="14">
        <v>8435134825045</v>
      </c>
      <c r="C66" s="19" t="s">
        <v>152</v>
      </c>
      <c r="D66" s="16" t="s">
        <v>1364</v>
      </c>
      <c r="E66" s="16" t="s">
        <v>1369</v>
      </c>
      <c r="F66" s="16" t="s">
        <v>1364</v>
      </c>
      <c r="G66" s="21">
        <v>1</v>
      </c>
      <c r="H66" s="19" t="s">
        <v>142</v>
      </c>
      <c r="I66" s="17">
        <v>20</v>
      </c>
      <c r="J66" s="20">
        <f>38.5*39.5*84</f>
        <v>127743</v>
      </c>
      <c r="K66" s="28" t="s">
        <v>162</v>
      </c>
      <c r="L66" s="37">
        <v>245</v>
      </c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  <c r="BI66" s="7"/>
      <c r="BJ66" s="7"/>
      <c r="BK66" s="7"/>
      <c r="BL66" s="7"/>
      <c r="BM66" s="7"/>
      <c r="BN66" s="7"/>
      <c r="BO66" s="7"/>
      <c r="BP66" s="7"/>
      <c r="BQ66" s="7"/>
      <c r="BR66" s="7"/>
      <c r="BS66" s="7"/>
      <c r="BT66" s="7"/>
      <c r="BU66" s="7"/>
      <c r="BV66" s="7"/>
      <c r="BW66" s="7"/>
      <c r="BX66" s="7"/>
      <c r="BY66" s="7"/>
      <c r="BZ66" s="7"/>
      <c r="CA66" s="7"/>
      <c r="CB66" s="7"/>
      <c r="CC66" s="7"/>
      <c r="CD66" s="7"/>
      <c r="CE66" s="7"/>
      <c r="CF66" s="7"/>
      <c r="CG66" s="7"/>
      <c r="CH66" s="7"/>
      <c r="CI66" s="7"/>
      <c r="CJ66" s="7"/>
      <c r="CK66" s="7"/>
      <c r="CL66" s="7"/>
      <c r="CM66" s="7"/>
      <c r="CN66" s="7"/>
      <c r="CO66" s="7"/>
      <c r="CP66" s="7"/>
      <c r="CQ66" s="7"/>
      <c r="CR66" s="7"/>
      <c r="CS66" s="7"/>
      <c r="CT66" s="7"/>
      <c r="CU66" s="7"/>
      <c r="CV66" s="7"/>
    </row>
    <row r="67" spans="1:214" customFormat="1" ht="12.75" customHeight="1">
      <c r="A67" s="35" t="s">
        <v>153</v>
      </c>
      <c r="B67" s="14">
        <v>8435134825052</v>
      </c>
      <c r="C67" s="19" t="s">
        <v>154</v>
      </c>
      <c r="D67" s="16" t="s">
        <v>1364</v>
      </c>
      <c r="E67" s="16" t="s">
        <v>1369</v>
      </c>
      <c r="F67" s="16" t="s">
        <v>1364</v>
      </c>
      <c r="G67" s="21">
        <v>1</v>
      </c>
      <c r="H67" s="19" t="s">
        <v>142</v>
      </c>
      <c r="I67" s="17">
        <v>25.6</v>
      </c>
      <c r="J67" s="20">
        <f>47*48*82</f>
        <v>184992</v>
      </c>
      <c r="K67" s="28" t="s">
        <v>163</v>
      </c>
      <c r="L67" s="37">
        <v>283</v>
      </c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7"/>
      <c r="BF67" s="7"/>
      <c r="BG67" s="7"/>
      <c r="BH67" s="7"/>
      <c r="BI67" s="7"/>
      <c r="BJ67" s="7"/>
      <c r="BK67" s="7"/>
      <c r="BL67" s="7"/>
      <c r="BM67" s="7"/>
      <c r="BN67" s="7"/>
      <c r="BO67" s="7"/>
      <c r="BP67" s="7"/>
      <c r="BQ67" s="7"/>
      <c r="BR67" s="7"/>
      <c r="BS67" s="7"/>
      <c r="BT67" s="7"/>
      <c r="BU67" s="7"/>
      <c r="BV67" s="7"/>
      <c r="BW67" s="7"/>
      <c r="BX67" s="7"/>
      <c r="BY67" s="7"/>
      <c r="BZ67" s="7"/>
      <c r="CA67" s="7"/>
      <c r="CB67" s="7"/>
      <c r="CC67" s="7"/>
      <c r="CD67" s="7"/>
      <c r="CE67" s="7"/>
      <c r="CF67" s="7"/>
      <c r="CG67" s="7"/>
      <c r="CH67" s="7"/>
      <c r="CI67" s="7"/>
      <c r="CJ67" s="7"/>
      <c r="CK67" s="7"/>
      <c r="CL67" s="7"/>
      <c r="CM67" s="7"/>
      <c r="CN67" s="7"/>
      <c r="CO67" s="7"/>
      <c r="CP67" s="7"/>
      <c r="CQ67" s="7"/>
      <c r="CR67" s="7"/>
      <c r="CS67" s="7"/>
      <c r="CT67" s="7"/>
      <c r="CU67" s="7"/>
      <c r="CV67" s="7"/>
    </row>
    <row r="68" spans="1:214" customFormat="1" ht="12.75" customHeight="1">
      <c r="A68" s="35" t="s">
        <v>155</v>
      </c>
      <c r="B68" s="14">
        <v>8435134825069</v>
      </c>
      <c r="C68" s="19" t="s">
        <v>156</v>
      </c>
      <c r="D68" s="16" t="s">
        <v>1364</v>
      </c>
      <c r="E68" s="16" t="s">
        <v>1369</v>
      </c>
      <c r="F68" s="16" t="s">
        <v>1364</v>
      </c>
      <c r="G68" s="21">
        <v>1</v>
      </c>
      <c r="H68" s="19" t="s">
        <v>142</v>
      </c>
      <c r="I68" s="17">
        <v>27.6</v>
      </c>
      <c r="J68" s="20">
        <f>47*48*98</f>
        <v>221088</v>
      </c>
      <c r="K68" s="28" t="s">
        <v>164</v>
      </c>
      <c r="L68" s="37">
        <v>309</v>
      </c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7"/>
      <c r="BF68" s="7"/>
      <c r="BG68" s="7"/>
      <c r="BH68" s="7"/>
      <c r="BI68" s="7"/>
      <c r="BJ68" s="7"/>
      <c r="BK68" s="7"/>
      <c r="BL68" s="7"/>
      <c r="BM68" s="7"/>
      <c r="BN68" s="7"/>
      <c r="BO68" s="7"/>
      <c r="BP68" s="7"/>
      <c r="BQ68" s="7"/>
      <c r="BR68" s="7"/>
      <c r="BS68" s="7"/>
      <c r="BT68" s="7"/>
      <c r="BU68" s="7"/>
      <c r="BV68" s="7"/>
      <c r="BW68" s="7"/>
      <c r="BX68" s="7"/>
      <c r="BY68" s="7"/>
      <c r="BZ68" s="7"/>
      <c r="CA68" s="7"/>
      <c r="CB68" s="7"/>
      <c r="CC68" s="7"/>
      <c r="CD68" s="7"/>
      <c r="CE68" s="7"/>
      <c r="CF68" s="7"/>
      <c r="CG68" s="7"/>
      <c r="CH68" s="7"/>
      <c r="CI68" s="7"/>
      <c r="CJ68" s="7"/>
      <c r="CK68" s="7"/>
      <c r="CL68" s="7"/>
      <c r="CM68" s="7"/>
      <c r="CN68" s="7"/>
      <c r="CO68" s="7"/>
      <c r="CP68" s="7"/>
      <c r="CQ68" s="7"/>
      <c r="CR68" s="7"/>
      <c r="CS68" s="7"/>
      <c r="CT68" s="7"/>
      <c r="CU68" s="7"/>
      <c r="CV68" s="7"/>
    </row>
    <row r="69" spans="1:214" customFormat="1" ht="12.75" customHeight="1">
      <c r="A69" s="35" t="s">
        <v>157</v>
      </c>
      <c r="B69" s="14">
        <v>8435134825076</v>
      </c>
      <c r="C69" s="19" t="s">
        <v>158</v>
      </c>
      <c r="D69" s="16" t="s">
        <v>1364</v>
      </c>
      <c r="E69" s="16" t="s">
        <v>1369</v>
      </c>
      <c r="F69" s="16" t="s">
        <v>1364</v>
      </c>
      <c r="G69" s="21">
        <v>1</v>
      </c>
      <c r="H69" s="19" t="s">
        <v>142</v>
      </c>
      <c r="I69" s="17">
        <v>37.799999999999997</v>
      </c>
      <c r="J69" s="20">
        <f>47*48*135</f>
        <v>304560</v>
      </c>
      <c r="K69" s="28" t="s">
        <v>165</v>
      </c>
      <c r="L69" s="37">
        <v>473</v>
      </c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7"/>
      <c r="BD69" s="7"/>
      <c r="BE69" s="7"/>
      <c r="BF69" s="7"/>
      <c r="BG69" s="7"/>
      <c r="BH69" s="7"/>
      <c r="BI69" s="7"/>
      <c r="BJ69" s="7"/>
      <c r="BK69" s="7"/>
      <c r="BL69" s="7"/>
      <c r="BM69" s="7"/>
      <c r="BN69" s="7"/>
      <c r="BO69" s="7"/>
      <c r="BP69" s="7"/>
      <c r="BQ69" s="7"/>
      <c r="BR69" s="7"/>
      <c r="BS69" s="7"/>
      <c r="BT69" s="7"/>
      <c r="BU69" s="7"/>
      <c r="BV69" s="7"/>
      <c r="BW69" s="7"/>
      <c r="BX69" s="7"/>
      <c r="BY69" s="7"/>
      <c r="BZ69" s="7"/>
      <c r="CA69" s="7"/>
      <c r="CB69" s="7"/>
      <c r="CC69" s="7"/>
      <c r="CD69" s="7"/>
      <c r="CE69" s="7"/>
      <c r="CF69" s="7"/>
      <c r="CG69" s="7"/>
      <c r="CH69" s="7"/>
      <c r="CI69" s="7"/>
      <c r="CJ69" s="7"/>
      <c r="CK69" s="7"/>
      <c r="CL69" s="7"/>
      <c r="CM69" s="7"/>
      <c r="CN69" s="7"/>
      <c r="CO69" s="7"/>
      <c r="CP69" s="7"/>
      <c r="CQ69" s="7"/>
      <c r="CR69" s="7"/>
      <c r="CS69" s="7"/>
      <c r="CT69" s="7"/>
      <c r="CU69" s="7"/>
      <c r="CV69" s="7"/>
    </row>
    <row r="70" spans="1:214" customFormat="1" ht="12.75" customHeight="1">
      <c r="A70" s="35" t="s">
        <v>138</v>
      </c>
      <c r="B70" s="14">
        <v>8435134825083</v>
      </c>
      <c r="C70" s="19" t="s">
        <v>139</v>
      </c>
      <c r="D70" s="16" t="s">
        <v>1364</v>
      </c>
      <c r="E70" s="16" t="s">
        <v>1369</v>
      </c>
      <c r="F70" s="16" t="s">
        <v>1364</v>
      </c>
      <c r="G70" s="21">
        <v>1</v>
      </c>
      <c r="H70" s="19" t="s">
        <v>142</v>
      </c>
      <c r="I70" s="17">
        <v>16.55</v>
      </c>
      <c r="J70" s="20">
        <f>38.5*39.5*84</f>
        <v>127743</v>
      </c>
      <c r="K70" s="28" t="s">
        <v>162</v>
      </c>
      <c r="L70" s="37">
        <v>274</v>
      </c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7"/>
      <c r="BE70" s="7"/>
      <c r="BF70" s="7"/>
      <c r="BG70" s="7"/>
      <c r="BH70" s="7"/>
      <c r="BI70" s="7"/>
      <c r="BJ70" s="7"/>
      <c r="BK70" s="7"/>
      <c r="BL70" s="7"/>
      <c r="BM70" s="7"/>
      <c r="BN70" s="7"/>
      <c r="BO70" s="7"/>
      <c r="BP70" s="7"/>
      <c r="BQ70" s="7"/>
      <c r="BR70" s="7"/>
      <c r="BS70" s="7"/>
      <c r="BT70" s="7"/>
      <c r="BU70" s="7"/>
      <c r="BV70" s="7"/>
      <c r="BW70" s="7"/>
      <c r="BX70" s="7"/>
      <c r="BY70" s="7"/>
      <c r="BZ70" s="7"/>
      <c r="CA70" s="7"/>
      <c r="CB70" s="7"/>
      <c r="CC70" s="7"/>
      <c r="CD70" s="7"/>
      <c r="CE70" s="7"/>
      <c r="CF70" s="7"/>
      <c r="CG70" s="7"/>
      <c r="CH70" s="7"/>
      <c r="CI70" s="7"/>
      <c r="CJ70" s="7"/>
      <c r="CK70" s="7"/>
      <c r="CL70" s="7"/>
      <c r="CM70" s="7"/>
      <c r="CN70" s="7"/>
      <c r="CO70" s="7"/>
      <c r="CP70" s="7"/>
      <c r="CQ70" s="7"/>
      <c r="CR70" s="7"/>
      <c r="CS70" s="7"/>
      <c r="CT70" s="7"/>
      <c r="CU70" s="7"/>
      <c r="CV70" s="7"/>
    </row>
    <row r="71" spans="1:214" customFormat="1" ht="12.75" customHeight="1">
      <c r="A71" s="35" t="s">
        <v>140</v>
      </c>
      <c r="B71" s="14">
        <v>8435134825090</v>
      </c>
      <c r="C71" s="19" t="s">
        <v>141</v>
      </c>
      <c r="D71" s="16" t="s">
        <v>1364</v>
      </c>
      <c r="E71" s="16" t="s">
        <v>1369</v>
      </c>
      <c r="F71" s="16" t="s">
        <v>1364</v>
      </c>
      <c r="G71" s="21">
        <v>1</v>
      </c>
      <c r="H71" s="19" t="s">
        <v>142</v>
      </c>
      <c r="I71" s="17">
        <v>20.75</v>
      </c>
      <c r="J71" s="20">
        <f>47*48*60.5</f>
        <v>136488</v>
      </c>
      <c r="K71" s="28" t="s">
        <v>166</v>
      </c>
      <c r="L71" s="37">
        <v>321</v>
      </c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7"/>
      <c r="BE71" s="7"/>
      <c r="BF71" s="7"/>
      <c r="BG71" s="7"/>
      <c r="BH71" s="7"/>
      <c r="BI71" s="7"/>
      <c r="BJ71" s="7"/>
      <c r="BK71" s="7"/>
      <c r="BL71" s="7"/>
      <c r="BM71" s="7"/>
      <c r="BN71" s="7"/>
      <c r="BO71" s="7"/>
      <c r="BP71" s="7"/>
      <c r="BQ71" s="7"/>
      <c r="BR71" s="7"/>
      <c r="BS71" s="7"/>
      <c r="BT71" s="7"/>
      <c r="BU71" s="7"/>
      <c r="BV71" s="7"/>
      <c r="BW71" s="7"/>
      <c r="BX71" s="7"/>
      <c r="BY71" s="7"/>
      <c r="BZ71" s="7"/>
      <c r="CA71" s="7"/>
      <c r="CB71" s="7"/>
      <c r="CC71" s="7"/>
      <c r="CD71" s="7"/>
      <c r="CE71" s="7"/>
      <c r="CF71" s="7"/>
      <c r="CG71" s="7"/>
      <c r="CH71" s="7"/>
      <c r="CI71" s="7"/>
      <c r="CJ71" s="7"/>
      <c r="CK71" s="7"/>
      <c r="CL71" s="7"/>
      <c r="CM71" s="7"/>
      <c r="CN71" s="7"/>
      <c r="CO71" s="7"/>
      <c r="CP71" s="7"/>
      <c r="CQ71" s="7"/>
      <c r="CR71" s="7"/>
      <c r="CS71" s="7"/>
      <c r="CT71" s="7"/>
      <c r="CU71" s="7"/>
      <c r="CV71" s="7"/>
    </row>
    <row r="72" spans="1:214" customFormat="1" ht="12.75" customHeight="1">
      <c r="A72" s="35" t="s">
        <v>143</v>
      </c>
      <c r="B72" s="14">
        <v>8435134825106</v>
      </c>
      <c r="C72" s="19" t="s">
        <v>144</v>
      </c>
      <c r="D72" s="16" t="s">
        <v>1364</v>
      </c>
      <c r="E72" s="16" t="s">
        <v>1369</v>
      </c>
      <c r="F72" s="16" t="s">
        <v>1364</v>
      </c>
      <c r="G72" s="21">
        <v>1</v>
      </c>
      <c r="H72" s="19" t="s">
        <v>142</v>
      </c>
      <c r="I72" s="17">
        <v>26.35</v>
      </c>
      <c r="J72" s="20">
        <f>47*48*82</f>
        <v>184992</v>
      </c>
      <c r="K72" s="28" t="s">
        <v>163</v>
      </c>
      <c r="L72" s="37">
        <v>367</v>
      </c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7"/>
      <c r="BE72" s="7"/>
      <c r="BF72" s="7"/>
      <c r="BG72" s="7"/>
      <c r="BH72" s="7"/>
      <c r="BI72" s="7"/>
      <c r="BJ72" s="7"/>
      <c r="BK72" s="7"/>
      <c r="BL72" s="7"/>
      <c r="BM72" s="7"/>
      <c r="BN72" s="7"/>
      <c r="BO72" s="7"/>
      <c r="BP72" s="7"/>
      <c r="BQ72" s="7"/>
      <c r="BR72" s="7"/>
      <c r="BS72" s="7"/>
      <c r="BT72" s="7"/>
      <c r="BU72" s="7"/>
      <c r="BV72" s="7"/>
      <c r="BW72" s="7"/>
      <c r="BX72" s="7"/>
      <c r="BY72" s="7"/>
      <c r="BZ72" s="7"/>
      <c r="CA72" s="7"/>
      <c r="CB72" s="7"/>
      <c r="CC72" s="7"/>
      <c r="CD72" s="7"/>
      <c r="CE72" s="7"/>
      <c r="CF72" s="7"/>
      <c r="CG72" s="7"/>
      <c r="CH72" s="7"/>
      <c r="CI72" s="7"/>
      <c r="CJ72" s="7"/>
      <c r="CK72" s="7"/>
      <c r="CL72" s="7"/>
      <c r="CM72" s="7"/>
      <c r="CN72" s="7"/>
      <c r="CO72" s="7"/>
      <c r="CP72" s="7"/>
      <c r="CQ72" s="7"/>
      <c r="CR72" s="7"/>
      <c r="CS72" s="7"/>
      <c r="CT72" s="7"/>
      <c r="CU72" s="7"/>
      <c r="CV72" s="7"/>
    </row>
    <row r="73" spans="1:214" customFormat="1" ht="12.75" customHeight="1">
      <c r="A73" s="35" t="s">
        <v>145</v>
      </c>
      <c r="B73" s="14">
        <v>8435134825113</v>
      </c>
      <c r="C73" s="19" t="s">
        <v>146</v>
      </c>
      <c r="D73" s="16" t="s">
        <v>1364</v>
      </c>
      <c r="E73" s="16" t="s">
        <v>1367</v>
      </c>
      <c r="F73" s="16" t="s">
        <v>1364</v>
      </c>
      <c r="G73" s="21">
        <v>1</v>
      </c>
      <c r="H73" s="19" t="s">
        <v>142</v>
      </c>
      <c r="I73" s="17">
        <v>28.35</v>
      </c>
      <c r="J73" s="20">
        <f>47*48*98</f>
        <v>221088</v>
      </c>
      <c r="K73" s="28" t="s">
        <v>164</v>
      </c>
      <c r="L73" s="37">
        <v>399</v>
      </c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  <c r="BI73" s="7"/>
      <c r="BJ73" s="7"/>
      <c r="BK73" s="7"/>
      <c r="BL73" s="7"/>
      <c r="BM73" s="7"/>
      <c r="BN73" s="7"/>
      <c r="BO73" s="7"/>
      <c r="BP73" s="7"/>
      <c r="BQ73" s="7"/>
      <c r="BR73" s="7"/>
      <c r="BS73" s="7"/>
      <c r="BT73" s="7"/>
      <c r="BU73" s="7"/>
      <c r="BV73" s="7"/>
      <c r="BW73" s="7"/>
      <c r="BX73" s="7"/>
      <c r="BY73" s="7"/>
      <c r="BZ73" s="7"/>
      <c r="CA73" s="7"/>
      <c r="CB73" s="7"/>
      <c r="CC73" s="7"/>
      <c r="CD73" s="7"/>
      <c r="CE73" s="7"/>
      <c r="CF73" s="7"/>
      <c r="CG73" s="7"/>
      <c r="CH73" s="7"/>
      <c r="CI73" s="7"/>
      <c r="CJ73" s="7"/>
      <c r="CK73" s="7"/>
      <c r="CL73" s="7"/>
      <c r="CM73" s="7"/>
      <c r="CN73" s="7"/>
      <c r="CO73" s="7"/>
      <c r="CP73" s="7"/>
      <c r="CQ73" s="7"/>
      <c r="CR73" s="7"/>
      <c r="CS73" s="7"/>
      <c r="CT73" s="7"/>
      <c r="CU73" s="7"/>
      <c r="CV73" s="7"/>
    </row>
    <row r="74" spans="1:214" customFormat="1" ht="12.75" customHeight="1">
      <c r="A74" s="35" t="s">
        <v>147</v>
      </c>
      <c r="B74" s="14">
        <v>8435134825120</v>
      </c>
      <c r="C74" s="19" t="s">
        <v>148</v>
      </c>
      <c r="D74" s="16" t="s">
        <v>1364</v>
      </c>
      <c r="E74" s="16" t="s">
        <v>1369</v>
      </c>
      <c r="F74" s="16" t="s">
        <v>1364</v>
      </c>
      <c r="G74" s="21">
        <v>1</v>
      </c>
      <c r="H74" s="19" t="s">
        <v>142</v>
      </c>
      <c r="I74" s="17">
        <v>38.549999999999997</v>
      </c>
      <c r="J74" s="20">
        <f>47*48*135</f>
        <v>304560</v>
      </c>
      <c r="K74" s="28" t="s">
        <v>165</v>
      </c>
      <c r="L74" s="37">
        <v>570</v>
      </c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7"/>
      <c r="BD74" s="7"/>
      <c r="BE74" s="7"/>
      <c r="BF74" s="7"/>
      <c r="BG74" s="7"/>
      <c r="BH74" s="7"/>
      <c r="BI74" s="7"/>
      <c r="BJ74" s="7"/>
      <c r="BK74" s="7"/>
      <c r="BL74" s="7"/>
      <c r="BM74" s="7"/>
      <c r="BN74" s="7"/>
      <c r="BO74" s="7"/>
      <c r="BP74" s="7"/>
      <c r="BQ74" s="7"/>
      <c r="BR74" s="7"/>
      <c r="BS74" s="7"/>
      <c r="BT74" s="7"/>
      <c r="BU74" s="7"/>
      <c r="BV74" s="7"/>
      <c r="BW74" s="7"/>
      <c r="BX74" s="7"/>
      <c r="BY74" s="7"/>
      <c r="BZ74" s="7"/>
      <c r="CA74" s="7"/>
      <c r="CB74" s="7"/>
      <c r="CC74" s="7"/>
      <c r="CD74" s="7"/>
      <c r="CE74" s="7"/>
      <c r="CF74" s="7"/>
      <c r="CG74" s="7"/>
      <c r="CH74" s="7"/>
      <c r="CI74" s="7"/>
      <c r="CJ74" s="7"/>
      <c r="CK74" s="7"/>
      <c r="CL74" s="7"/>
      <c r="CM74" s="7"/>
      <c r="CN74" s="7"/>
      <c r="CO74" s="7"/>
      <c r="CP74" s="7"/>
      <c r="CQ74" s="7"/>
      <c r="CR74" s="7"/>
      <c r="CS74" s="7"/>
      <c r="CT74" s="7"/>
      <c r="CU74" s="7"/>
      <c r="CV74" s="7"/>
    </row>
    <row r="75" spans="1:214" customFormat="1" ht="12.75" customHeight="1">
      <c r="A75" s="35" t="s">
        <v>258</v>
      </c>
      <c r="B75" s="14">
        <v>8435134825137</v>
      </c>
      <c r="C75" s="19" t="s">
        <v>159</v>
      </c>
      <c r="D75" s="16" t="s">
        <v>1364</v>
      </c>
      <c r="E75" s="16" t="s">
        <v>1369</v>
      </c>
      <c r="F75" s="16" t="s">
        <v>1364</v>
      </c>
      <c r="G75" s="21">
        <v>1</v>
      </c>
      <c r="H75" s="19" t="s">
        <v>142</v>
      </c>
      <c r="I75" s="17">
        <v>25.6</v>
      </c>
      <c r="J75" s="20">
        <f>47*48*82</f>
        <v>184992</v>
      </c>
      <c r="K75" s="28" t="s">
        <v>163</v>
      </c>
      <c r="L75" s="37">
        <v>367</v>
      </c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  <c r="BD75" s="7"/>
      <c r="BE75" s="7"/>
      <c r="BF75" s="7"/>
      <c r="BG75" s="7"/>
      <c r="BH75" s="7"/>
      <c r="BI75" s="7"/>
      <c r="BJ75" s="7"/>
      <c r="BK75" s="7"/>
      <c r="BL75" s="7"/>
      <c r="BM75" s="7"/>
      <c r="BN75" s="7"/>
      <c r="BO75" s="7"/>
      <c r="BP75" s="7"/>
      <c r="BQ75" s="7"/>
      <c r="BR75" s="7"/>
      <c r="BS75" s="7"/>
      <c r="BT75" s="7"/>
      <c r="BU75" s="7"/>
      <c r="BV75" s="7"/>
      <c r="BW75" s="7"/>
      <c r="BX75" s="7"/>
      <c r="BY75" s="7"/>
      <c r="BZ75" s="7"/>
      <c r="CA75" s="7"/>
      <c r="CB75" s="7"/>
      <c r="CC75" s="7"/>
      <c r="CD75" s="7"/>
      <c r="CE75" s="7"/>
      <c r="CF75" s="7"/>
      <c r="CG75" s="7"/>
      <c r="CH75" s="7"/>
      <c r="CI75" s="7"/>
      <c r="CJ75" s="7"/>
      <c r="CK75" s="7"/>
      <c r="CL75" s="7"/>
      <c r="CM75" s="7"/>
      <c r="CN75" s="7"/>
      <c r="CO75" s="7"/>
      <c r="CP75" s="7"/>
      <c r="CQ75" s="7"/>
      <c r="CR75" s="7"/>
      <c r="CS75" s="7"/>
      <c r="CT75" s="7"/>
      <c r="CU75" s="7"/>
      <c r="CV75" s="7"/>
    </row>
    <row r="76" spans="1:214" customFormat="1" ht="12.75" customHeight="1">
      <c r="A76" s="35" t="s">
        <v>259</v>
      </c>
      <c r="B76" s="14">
        <v>8435134825144</v>
      </c>
      <c r="C76" s="19" t="s">
        <v>160</v>
      </c>
      <c r="D76" s="16" t="s">
        <v>1364</v>
      </c>
      <c r="E76" s="16" t="s">
        <v>1369</v>
      </c>
      <c r="F76" s="16" t="s">
        <v>1364</v>
      </c>
      <c r="G76" s="21">
        <v>1</v>
      </c>
      <c r="H76" s="19" t="s">
        <v>142</v>
      </c>
      <c r="I76" s="17">
        <v>27.6</v>
      </c>
      <c r="J76" s="20">
        <f>47*48*98</f>
        <v>221088</v>
      </c>
      <c r="K76" s="28" t="s">
        <v>164</v>
      </c>
      <c r="L76" s="37">
        <v>399</v>
      </c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7"/>
      <c r="BD76" s="7"/>
      <c r="BE76" s="7"/>
      <c r="BF76" s="7"/>
      <c r="BG76" s="7"/>
      <c r="BH76" s="7"/>
      <c r="BI76" s="7"/>
      <c r="BJ76" s="7"/>
      <c r="BK76" s="7"/>
      <c r="BL76" s="7"/>
      <c r="BM76" s="7"/>
      <c r="BN76" s="7"/>
      <c r="BO76" s="7"/>
      <c r="BP76" s="7"/>
      <c r="BQ76" s="7"/>
      <c r="BR76" s="7"/>
      <c r="BS76" s="7"/>
      <c r="BT76" s="7"/>
      <c r="BU76" s="7"/>
      <c r="BV76" s="7"/>
      <c r="BW76" s="7"/>
      <c r="BX76" s="7"/>
      <c r="BY76" s="7"/>
      <c r="BZ76" s="7"/>
      <c r="CA76" s="7"/>
      <c r="CB76" s="7"/>
      <c r="CC76" s="7"/>
      <c r="CD76" s="7"/>
      <c r="CE76" s="7"/>
      <c r="CF76" s="7"/>
      <c r="CG76" s="7"/>
      <c r="CH76" s="7"/>
      <c r="CI76" s="7"/>
      <c r="CJ76" s="7"/>
      <c r="CK76" s="7"/>
      <c r="CL76" s="7"/>
      <c r="CM76" s="7"/>
      <c r="CN76" s="7"/>
      <c r="CO76" s="7"/>
      <c r="CP76" s="7"/>
      <c r="CQ76" s="7"/>
      <c r="CR76" s="7"/>
      <c r="CS76" s="7"/>
      <c r="CT76" s="7"/>
      <c r="CU76" s="7"/>
      <c r="CV76" s="7"/>
    </row>
    <row r="77" spans="1:214" customFormat="1" ht="12.75" customHeight="1">
      <c r="A77" s="35" t="s">
        <v>88</v>
      </c>
      <c r="B77" s="14">
        <v>8435134826042</v>
      </c>
      <c r="C77" s="19" t="s">
        <v>727</v>
      </c>
      <c r="D77" s="16" t="s">
        <v>1364</v>
      </c>
      <c r="E77" s="16" t="s">
        <v>1364</v>
      </c>
      <c r="F77" s="16" t="s">
        <v>1364</v>
      </c>
      <c r="G77" s="21">
        <v>1</v>
      </c>
      <c r="H77" s="19" t="s">
        <v>90</v>
      </c>
      <c r="I77" s="17">
        <v>0.32</v>
      </c>
      <c r="J77" s="20"/>
      <c r="K77" s="28"/>
      <c r="L77" s="37">
        <v>19</v>
      </c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/>
      <c r="AP77" s="7"/>
      <c r="AQ77" s="7"/>
      <c r="AR77" s="7"/>
      <c r="AS77" s="7"/>
      <c r="AT77" s="7"/>
      <c r="AU77" s="7"/>
      <c r="AV77" s="7"/>
      <c r="AW77" s="7"/>
      <c r="AX77" s="7"/>
      <c r="AY77" s="7"/>
      <c r="AZ77" s="7"/>
      <c r="BA77" s="7"/>
      <c r="BB77" s="7"/>
      <c r="BC77" s="7"/>
      <c r="BD77" s="7"/>
      <c r="BE77" s="7"/>
      <c r="BF77" s="7"/>
      <c r="BG77" s="7"/>
      <c r="BH77" s="7"/>
      <c r="BI77" s="7"/>
      <c r="BJ77" s="7"/>
      <c r="BK77" s="7"/>
      <c r="BL77" s="7"/>
      <c r="BM77" s="7"/>
      <c r="BN77" s="7"/>
      <c r="BO77" s="7"/>
      <c r="BP77" s="7"/>
      <c r="BQ77" s="7"/>
      <c r="BR77" s="7"/>
      <c r="BS77" s="7"/>
      <c r="BT77" s="7"/>
      <c r="BU77" s="7"/>
      <c r="BV77" s="7"/>
      <c r="BW77" s="7"/>
      <c r="BX77" s="7"/>
      <c r="BY77" s="7"/>
      <c r="BZ77" s="7"/>
      <c r="CA77" s="7"/>
      <c r="CB77" s="7"/>
      <c r="CC77" s="7"/>
      <c r="CD77" s="7"/>
      <c r="CE77" s="7"/>
      <c r="CF77" s="7"/>
      <c r="CG77" s="7"/>
      <c r="CH77" s="7"/>
      <c r="CI77" s="7"/>
      <c r="CJ77" s="7"/>
      <c r="CK77" s="7"/>
      <c r="CL77" s="7"/>
      <c r="CM77" s="7"/>
      <c r="CN77" s="7"/>
      <c r="CO77" s="7"/>
      <c r="CP77" s="7"/>
      <c r="CQ77" s="7"/>
      <c r="CR77" s="7"/>
      <c r="CS77" s="7"/>
      <c r="CT77" s="7"/>
      <c r="CU77" s="7"/>
      <c r="CV77" s="7"/>
    </row>
    <row r="78" spans="1:214" customFormat="1" ht="12.75" customHeight="1">
      <c r="A78" s="35" t="s">
        <v>1812</v>
      </c>
      <c r="B78" s="18">
        <v>8435134853901</v>
      </c>
      <c r="C78" s="15" t="s">
        <v>1816</v>
      </c>
      <c r="D78" s="10"/>
      <c r="E78" s="10"/>
      <c r="F78" s="10"/>
      <c r="G78" s="9">
        <v>1</v>
      </c>
      <c r="H78" s="19" t="s">
        <v>1630</v>
      </c>
      <c r="I78" s="21"/>
      <c r="J78" s="21"/>
      <c r="K78" s="21"/>
      <c r="L78" s="37">
        <v>43</v>
      </c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  <c r="AR78" s="7"/>
      <c r="AS78" s="7"/>
      <c r="AT78" s="7"/>
      <c r="AU78" s="7"/>
      <c r="AV78" s="7"/>
      <c r="AW78" s="7"/>
      <c r="AX78" s="7"/>
      <c r="AY78" s="7"/>
      <c r="AZ78" s="7"/>
      <c r="BA78" s="7"/>
      <c r="BB78" s="7"/>
      <c r="BC78" s="7"/>
      <c r="BD78" s="7"/>
      <c r="BE78" s="7"/>
      <c r="BF78" s="7"/>
      <c r="BG78" s="7"/>
      <c r="BH78" s="7"/>
      <c r="BI78" s="7"/>
      <c r="BJ78" s="7"/>
      <c r="BK78" s="7"/>
      <c r="BL78" s="7"/>
      <c r="BM78" s="7"/>
      <c r="BN78" s="7"/>
      <c r="BO78" s="7"/>
      <c r="BP78" s="7"/>
      <c r="BQ78" s="7"/>
      <c r="BR78" s="7"/>
      <c r="BS78" s="7"/>
      <c r="BT78" s="7"/>
      <c r="BU78" s="7"/>
      <c r="BV78" s="7"/>
      <c r="BW78" s="7"/>
      <c r="BX78" s="7"/>
      <c r="BY78" s="7"/>
      <c r="BZ78" s="7"/>
      <c r="CA78" s="7"/>
      <c r="CB78" s="7"/>
      <c r="CC78" s="7"/>
      <c r="CD78" s="7"/>
      <c r="CE78" s="7"/>
      <c r="CF78" s="7"/>
      <c r="CG78" s="7"/>
      <c r="CH78" s="7"/>
      <c r="CI78" s="7"/>
      <c r="CJ78" s="7"/>
      <c r="CK78" s="7"/>
      <c r="CL78" s="7"/>
      <c r="CM78" s="7"/>
      <c r="CN78" s="7"/>
      <c r="CO78" s="7"/>
      <c r="CP78" s="7"/>
      <c r="CQ78" s="7"/>
      <c r="CR78" s="7"/>
      <c r="CS78" s="7"/>
      <c r="CT78" s="7"/>
      <c r="CU78" s="7"/>
      <c r="CV78" s="7"/>
      <c r="CW78" s="7"/>
      <c r="CX78" s="7"/>
      <c r="CY78" s="7"/>
      <c r="CZ78" s="7"/>
      <c r="DA78" s="7"/>
      <c r="DB78" s="7"/>
      <c r="DC78" s="7"/>
      <c r="DD78" s="7"/>
      <c r="DE78" s="7"/>
      <c r="DF78" s="7"/>
      <c r="DG78" s="7"/>
      <c r="DH78" s="7"/>
      <c r="DI78" s="7"/>
      <c r="DJ78" s="7"/>
      <c r="DK78" s="7"/>
      <c r="DL78" s="7"/>
      <c r="DM78" s="7"/>
      <c r="DN78" s="7"/>
      <c r="DO78" s="7"/>
      <c r="DP78" s="7"/>
      <c r="DQ78" s="7"/>
      <c r="DR78" s="7"/>
      <c r="DS78" s="7"/>
      <c r="DT78" s="7"/>
      <c r="DU78" s="7"/>
      <c r="DV78" s="7"/>
      <c r="DW78" s="7"/>
      <c r="DX78" s="7"/>
      <c r="DY78" s="7"/>
      <c r="DZ78" s="7"/>
      <c r="EA78" s="7"/>
      <c r="EB78" s="7"/>
      <c r="EC78" s="7"/>
      <c r="ED78" s="7"/>
      <c r="EE78" s="7"/>
      <c r="EF78" s="7"/>
      <c r="EG78" s="7"/>
      <c r="EH78" s="7"/>
      <c r="EI78" s="7"/>
      <c r="EJ78" s="7"/>
      <c r="EK78" s="7"/>
      <c r="EL78" s="7"/>
      <c r="EM78" s="7"/>
      <c r="EN78" s="7"/>
      <c r="EO78" s="7"/>
      <c r="EP78" s="7"/>
      <c r="EQ78" s="7"/>
      <c r="ER78" s="7"/>
      <c r="ES78" s="7"/>
      <c r="ET78" s="7"/>
      <c r="EU78" s="7"/>
      <c r="EV78" s="7"/>
      <c r="EW78" s="7"/>
      <c r="EX78" s="7"/>
      <c r="EY78" s="7"/>
      <c r="EZ78" s="7"/>
      <c r="FA78" s="7"/>
      <c r="FB78" s="7"/>
      <c r="FC78" s="7"/>
      <c r="FD78" s="7"/>
      <c r="FE78" s="7"/>
      <c r="FF78" s="7"/>
      <c r="FG78" s="7"/>
      <c r="FH78" s="7"/>
      <c r="FI78" s="7"/>
      <c r="FJ78" s="7"/>
      <c r="FK78" s="7"/>
      <c r="FL78" s="7"/>
      <c r="FM78" s="7"/>
      <c r="FN78" s="7"/>
      <c r="FO78" s="7"/>
      <c r="FP78" s="7"/>
      <c r="FQ78" s="7"/>
      <c r="FR78" s="7"/>
      <c r="FS78" s="7"/>
      <c r="FT78" s="7"/>
      <c r="FU78" s="7"/>
      <c r="FV78" s="7"/>
      <c r="FW78" s="7"/>
      <c r="FX78" s="7"/>
      <c r="FY78" s="7"/>
      <c r="FZ78" s="7"/>
      <c r="GA78" s="7"/>
      <c r="GB78" s="7"/>
      <c r="GC78" s="7"/>
      <c r="GD78" s="7"/>
      <c r="GE78" s="7"/>
      <c r="GF78" s="7"/>
      <c r="GG78" s="7"/>
      <c r="GH78" s="7"/>
      <c r="GI78" s="7"/>
      <c r="GJ78" s="7"/>
      <c r="GK78" s="7"/>
      <c r="GL78" s="7"/>
      <c r="GM78" s="7"/>
      <c r="GN78" s="7"/>
      <c r="GO78" s="7"/>
      <c r="GP78" s="7"/>
      <c r="GQ78" s="7"/>
      <c r="GR78" s="7"/>
      <c r="GS78" s="7"/>
      <c r="GT78" s="7"/>
      <c r="GU78" s="7"/>
      <c r="GV78" s="7"/>
      <c r="GW78" s="7"/>
      <c r="GX78" s="7"/>
      <c r="GY78" s="7"/>
      <c r="GZ78" s="7"/>
      <c r="HA78" s="7"/>
      <c r="HB78" s="7"/>
      <c r="HC78" s="7"/>
      <c r="HD78" s="7"/>
      <c r="HE78" s="7"/>
      <c r="HF78" s="7"/>
    </row>
    <row r="79" spans="1:214" customFormat="1" ht="12.75" customHeight="1">
      <c r="A79" s="35" t="s">
        <v>519</v>
      </c>
      <c r="B79" s="14">
        <v>8435134804873</v>
      </c>
      <c r="C79" s="19" t="s">
        <v>521</v>
      </c>
      <c r="D79" s="16" t="s">
        <v>1364</v>
      </c>
      <c r="E79" s="16" t="s">
        <v>1364</v>
      </c>
      <c r="F79" s="16" t="s">
        <v>1364</v>
      </c>
      <c r="G79" s="21">
        <v>1</v>
      </c>
      <c r="H79" s="19" t="s">
        <v>1245</v>
      </c>
      <c r="I79" s="17"/>
      <c r="J79" s="20"/>
      <c r="K79" s="28"/>
      <c r="L79" s="39">
        <v>70</v>
      </c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7"/>
      <c r="BD79" s="7"/>
      <c r="BE79" s="7"/>
      <c r="BF79" s="7"/>
      <c r="BG79" s="7"/>
      <c r="BH79" s="7"/>
      <c r="BI79" s="7"/>
      <c r="BJ79" s="7"/>
      <c r="BK79" s="7"/>
      <c r="BL79" s="7"/>
      <c r="BM79" s="7"/>
      <c r="BN79" s="7"/>
      <c r="BO79" s="7"/>
      <c r="BP79" s="7"/>
      <c r="BQ79" s="7"/>
      <c r="BR79" s="7"/>
      <c r="BS79" s="7"/>
      <c r="BT79" s="7"/>
      <c r="BU79" s="7"/>
      <c r="BV79" s="7"/>
      <c r="BW79" s="7"/>
      <c r="BX79" s="7"/>
      <c r="BY79" s="7"/>
      <c r="BZ79" s="7"/>
      <c r="CA79" s="7"/>
      <c r="CB79" s="7"/>
      <c r="CC79" s="7"/>
      <c r="CD79" s="7"/>
      <c r="CE79" s="7"/>
      <c r="CF79" s="7"/>
      <c r="CG79" s="7"/>
      <c r="CH79" s="7"/>
      <c r="CI79" s="7"/>
      <c r="CJ79" s="7"/>
      <c r="CK79" s="7"/>
      <c r="CL79" s="7"/>
      <c r="CM79" s="7"/>
      <c r="CN79" s="7"/>
      <c r="CO79" s="7"/>
      <c r="CP79" s="7"/>
      <c r="CQ79" s="7"/>
      <c r="CR79" s="7"/>
      <c r="CS79" s="7"/>
      <c r="CT79" s="7"/>
      <c r="CU79" s="7"/>
      <c r="CV79" s="7"/>
    </row>
    <row r="80" spans="1:214" ht="11.25" customHeight="1">
      <c r="F80" s="7"/>
    </row>
    <row r="81" spans="6:6" ht="11.25" customHeight="1">
      <c r="F81" s="7"/>
    </row>
    <row r="82" spans="6:6" ht="11.25" customHeight="1">
      <c r="F82" s="7"/>
    </row>
    <row r="83" spans="6:6" ht="11.25" customHeight="1">
      <c r="F83" s="7"/>
    </row>
  </sheetData>
  <mergeCells count="1">
    <mergeCell ref="C1:L1"/>
  </mergeCells>
  <phoneticPr fontId="0" type="noConversion"/>
  <pageMargins left="0.75" right="0.75" top="1" bottom="1" header="0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TARIFA 2023</vt:lpstr>
      <vt:lpstr>NOVEDADES</vt:lpstr>
      <vt:lpstr>OBSOLETOS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Maialen Agirre</cp:lastModifiedBy>
  <cp:lastPrinted>2020-08-26T06:46:40Z</cp:lastPrinted>
  <dcterms:created xsi:type="dcterms:W3CDTF">1996-11-27T10:00:04Z</dcterms:created>
  <dcterms:modified xsi:type="dcterms:W3CDTF">2023-01-31T11:05:15Z</dcterms:modified>
</cp:coreProperties>
</file>