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tenea\Domusa\Catalogos\Tarifas\Tarifas excel\España\TARIFA 2023\"/>
    </mc:Choice>
  </mc:AlternateContent>
  <xr:revisionPtr revIDLastSave="0" documentId="13_ncr:1_{805BE99B-DE3B-4013-9119-E933FECA9F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RIFA 2023" sheetId="8" r:id="rId1"/>
    <sheet name="NOVEDADES" sheetId="9" r:id="rId2"/>
    <sheet name="OBSOLETO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6" i="2" l="1"/>
  <c r="J75" i="2"/>
  <c r="J74" i="2"/>
  <c r="J73" i="2"/>
  <c r="J72" i="2"/>
  <c r="J71" i="2"/>
  <c r="J70" i="2"/>
  <c r="J69" i="2"/>
  <c r="J68" i="2"/>
  <c r="J67" i="2"/>
  <c r="J66" i="2"/>
  <c r="J65" i="2"/>
  <c r="J439" i="8"/>
  <c r="J490" i="8"/>
  <c r="J736" i="8"/>
  <c r="J735" i="8"/>
  <c r="J734" i="8"/>
  <c r="J733" i="8"/>
  <c r="J732" i="8"/>
  <c r="J731" i="8"/>
  <c r="J730" i="8"/>
  <c r="J729" i="8"/>
  <c r="J728" i="8"/>
  <c r="J727" i="8"/>
  <c r="J726" i="8"/>
  <c r="J725" i="8"/>
  <c r="J724" i="8"/>
  <c r="J723" i="8"/>
  <c r="J722" i="8"/>
  <c r="J721" i="8"/>
  <c r="J720" i="8"/>
  <c r="J719" i="8"/>
  <c r="J718" i="8"/>
  <c r="J717" i="8"/>
  <c r="J716" i="8"/>
  <c r="J715" i="8"/>
  <c r="J714" i="8"/>
  <c r="J713" i="8"/>
  <c r="J706" i="8"/>
  <c r="J705" i="8"/>
  <c r="J692" i="8"/>
  <c r="J691" i="8"/>
  <c r="J690" i="8"/>
  <c r="J689" i="8"/>
  <c r="J688" i="8"/>
  <c r="J687" i="8"/>
  <c r="J686" i="8"/>
  <c r="J685" i="8"/>
  <c r="J684" i="8"/>
  <c r="J683" i="8"/>
  <c r="J682" i="8"/>
  <c r="J681" i="8"/>
  <c r="J680" i="8"/>
  <c r="J679" i="8"/>
  <c r="J678" i="8"/>
  <c r="J677" i="8"/>
  <c r="J676" i="8"/>
  <c r="J675" i="8"/>
  <c r="J674" i="8"/>
  <c r="J673" i="8"/>
  <c r="J672" i="8"/>
  <c r="J671" i="8"/>
  <c r="J670" i="8"/>
  <c r="J669" i="8"/>
  <c r="J668" i="8"/>
  <c r="J667" i="8"/>
  <c r="J666" i="8"/>
  <c r="J649" i="8"/>
  <c r="J569" i="8"/>
  <c r="J568" i="8"/>
  <c r="J567" i="8"/>
  <c r="J535" i="8"/>
  <c r="J528" i="8"/>
  <c r="J527" i="8"/>
  <c r="J526" i="8"/>
  <c r="J512" i="8"/>
  <c r="J469" i="8"/>
  <c r="J468" i="8"/>
  <c r="J467" i="8"/>
  <c r="J466" i="8"/>
  <c r="J458" i="8"/>
  <c r="J457" i="8"/>
  <c r="J456" i="8"/>
  <c r="J455" i="8"/>
  <c r="J447" i="8"/>
  <c r="J446" i="8"/>
  <c r="J434" i="8"/>
  <c r="J417" i="8"/>
  <c r="J416" i="8"/>
  <c r="J322" i="8"/>
  <c r="J321" i="8"/>
  <c r="J320" i="8"/>
  <c r="J319" i="8"/>
  <c r="J318" i="8"/>
  <c r="J314" i="8"/>
  <c r="J313" i="8"/>
  <c r="J312" i="8"/>
  <c r="J311" i="8"/>
  <c r="J310" i="8"/>
  <c r="J308" i="8"/>
  <c r="J307" i="8"/>
  <c r="J306" i="8"/>
  <c r="J304" i="8"/>
  <c r="J303" i="8"/>
  <c r="J286" i="8"/>
  <c r="J248" i="8"/>
  <c r="J247" i="8"/>
  <c r="J246" i="8"/>
  <c r="J245" i="8"/>
  <c r="J155" i="8"/>
  <c r="J154" i="8"/>
  <c r="J15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86" i="8"/>
  <c r="J85" i="8"/>
  <c r="J82" i="8"/>
  <c r="J81" i="8"/>
  <c r="J80" i="8"/>
  <c r="J26" i="8"/>
  <c r="J15" i="8"/>
  <c r="J13" i="8"/>
</calcChain>
</file>

<file path=xl/sharedStrings.xml><?xml version="1.0" encoding="utf-8"?>
<sst xmlns="http://schemas.openxmlformats.org/spreadsheetml/2006/main" count="5545" uniqueCount="1965">
  <si>
    <t>Extensión para 1 captador</t>
  </si>
  <si>
    <t>TCLIM00017</t>
  </si>
  <si>
    <t>CELC000127</t>
  </si>
  <si>
    <t>CFOV000030</t>
  </si>
  <si>
    <t>TKITACU081</t>
  </si>
  <si>
    <t>Kit vaso de expansión solar 12 l. (DS Pack 300)</t>
  </si>
  <si>
    <t>TKITACU082</t>
  </si>
  <si>
    <t>Kit vaso de expansión solar 18l. (DS Pack 500/750)</t>
  </si>
  <si>
    <t>TKITACU083</t>
  </si>
  <si>
    <t>Portabulbos</t>
  </si>
  <si>
    <t>TKITACU085</t>
  </si>
  <si>
    <t>Liquido anticongelante 5l. (concentración) 100%</t>
  </si>
  <si>
    <t>TKITACU090</t>
  </si>
  <si>
    <t>TEVC000012</t>
  </si>
  <si>
    <t>TEVC000013</t>
  </si>
  <si>
    <t>TEVC000014</t>
  </si>
  <si>
    <t>TEVC000015</t>
  </si>
  <si>
    <t>KIT RESISTENCIA ELECTRICA 1.5KW DS-COMPACT</t>
  </si>
  <si>
    <t>CGAS000360</t>
  </si>
  <si>
    <t>KIT PARA SALIDA VERTICAL EV</t>
  </si>
  <si>
    <t>A+++</t>
  </si>
  <si>
    <t>1500x762x1168</t>
  </si>
  <si>
    <t>1520x782x1378</t>
  </si>
  <si>
    <t>Unidades
 compra</t>
  </si>
  <si>
    <t>PESO
(KG)</t>
  </si>
  <si>
    <t>VOLU
(cm3)</t>
  </si>
  <si>
    <t>ALT/ANCH/FON
(mm)</t>
  </si>
  <si>
    <t>TKITBIO036</t>
  </si>
  <si>
    <t>TKITBIO037</t>
  </si>
  <si>
    <t>BOMBA DE ALTA EFICIENCIA 10/16</t>
  </si>
  <si>
    <t>TKITBIO055</t>
  </si>
  <si>
    <t>KIT ANTICONDENSADOS 66</t>
  </si>
  <si>
    <t>TKITACU091</t>
  </si>
  <si>
    <t>KIT RESISTENCIA ELECTRICA 2.5KW DS-COMPACT</t>
  </si>
  <si>
    <t>TKITACU098</t>
  </si>
  <si>
    <t>8435134824222</t>
  </si>
  <si>
    <t>TKITACU099</t>
  </si>
  <si>
    <t>8435134824239</t>
  </si>
  <si>
    <t>DEPOSITO DE INERCIA BT 100 M (100 l. instalación mural)</t>
  </si>
  <si>
    <t>DEPOSITO DE INERCIA BT 100 (100 l.)</t>
  </si>
  <si>
    <t>DEPOSITO DE INERCIA BT 150 (150 l.)</t>
  </si>
  <si>
    <t>DEPOSITO DE INERCIA BT 200 (200 l.)</t>
  </si>
  <si>
    <t>DEPOSITO DE INERCIA BT 250 (250 l.)</t>
  </si>
  <si>
    <t>TKITACU108</t>
  </si>
  <si>
    <t>PROTECCIÓN CATÓDICA DS PACK DUO 500/750</t>
  </si>
  <si>
    <t>DS PACK</t>
  </si>
  <si>
    <t>Kit de conexión hidráulico 15m DN20 Inox</t>
  </si>
  <si>
    <t>TKITACU100</t>
  </si>
  <si>
    <t>8435134824246</t>
  </si>
  <si>
    <t>Conector doble para unión de tubo DN16</t>
  </si>
  <si>
    <t>TKITACU101</t>
  </si>
  <si>
    <t>8435134824253</t>
  </si>
  <si>
    <t>Conector doble para unión de tubo DN20</t>
  </si>
  <si>
    <t>TKITACU102</t>
  </si>
  <si>
    <t>8435134824260</t>
  </si>
  <si>
    <t>CONTROL DE CASCADA MC</t>
  </si>
  <si>
    <t>TKITBIO076</t>
  </si>
  <si>
    <t>LEÑA PELLET</t>
  </si>
  <si>
    <t>DUAL THERM 25</t>
  </si>
  <si>
    <t>TDUA000000</t>
  </si>
  <si>
    <t>JAKA HFD CONDNES OD</t>
  </si>
  <si>
    <t>EVOLUTION EV HFM OD</t>
  </si>
  <si>
    <t>TJAK000077</t>
  </si>
  <si>
    <t>TJAK000078</t>
  </si>
  <si>
    <t>TKITBIO058</t>
  </si>
  <si>
    <t>TKITBIO059</t>
  </si>
  <si>
    <t>TKITBIO060</t>
  </si>
  <si>
    <t>SINFÍN SILO DE OBRA1,5</t>
  </si>
  <si>
    <t>PROLONGACION DEL SINFÍN DE OBRA 1</t>
  </si>
  <si>
    <t>PROLONGACION DEL SINFÍN DE OBRA 0,5</t>
  </si>
  <si>
    <t>JAKA HFD 20 CONDENS OD</t>
  </si>
  <si>
    <t>JAKA HFD 40 CONDENS OD</t>
  </si>
  <si>
    <t>JAKA HFD 30 CONDENS OD</t>
  </si>
  <si>
    <t>EVOLUTION EV 30 HFM OD</t>
  </si>
  <si>
    <t>EVOLUTION EV 40 HFM OD</t>
  </si>
  <si>
    <t>PACK UNIT LG 30 BT DUO 750</t>
  </si>
  <si>
    <t>PACK UNIT LG 40 BT DUO 1000</t>
  </si>
  <si>
    <t>PACK UNIT LG 30 BT 750</t>
  </si>
  <si>
    <t>PACK UNIT LG 40 BT 1000</t>
  </si>
  <si>
    <t>PACKS LIGNUM</t>
  </si>
  <si>
    <t>CELC000282</t>
  </si>
  <si>
    <t>CGAS000314</t>
  </si>
  <si>
    <t>CGAS000315</t>
  </si>
  <si>
    <t>CGAS000316</t>
  </si>
  <si>
    <t>CGAS000317</t>
  </si>
  <si>
    <t>CGAS000318</t>
  </si>
  <si>
    <t>CGAS000319</t>
  </si>
  <si>
    <t>CGAS000322</t>
  </si>
  <si>
    <t>CGAS000324</t>
  </si>
  <si>
    <t>CGAS000325</t>
  </si>
  <si>
    <t>Conductos para calderas de gas de condensación</t>
  </si>
  <si>
    <t>Kit de conexión a captador DN16 a 3/4</t>
  </si>
  <si>
    <t>TKITACU103</t>
  </si>
  <si>
    <t>Kit de conexión a captador DN20 a 3/4</t>
  </si>
  <si>
    <t>TKITACU104</t>
  </si>
  <si>
    <t>Kit de 4 soportes para tubo de DN16</t>
  </si>
  <si>
    <t>TKITACU105</t>
  </si>
  <si>
    <t>Kit de 4 soportes para tubo de DN20</t>
  </si>
  <si>
    <t>CGAS000361</t>
  </si>
  <si>
    <t>TUBO 0,5M D. 80</t>
  </si>
  <si>
    <t>TUBO 0,5M D. 100</t>
  </si>
  <si>
    <t>CGAS000356</t>
  </si>
  <si>
    <t>TKITACU017</t>
  </si>
  <si>
    <t>Conector doble para unión de tubo Ø 12</t>
  </si>
  <si>
    <t>TKITACU018</t>
  </si>
  <si>
    <t>Caja de 4 soportes para tubo Ø 12</t>
  </si>
  <si>
    <t>1875x710x626</t>
  </si>
  <si>
    <t>1850x710x656</t>
  </si>
  <si>
    <t>1900x710x656</t>
  </si>
  <si>
    <t>1.010x888x626</t>
  </si>
  <si>
    <t>200x200x135</t>
  </si>
  <si>
    <t>170x155x285</t>
  </si>
  <si>
    <t>100x100x100</t>
  </si>
  <si>
    <t>145x195x195</t>
  </si>
  <si>
    <t>175x177x47</t>
  </si>
  <si>
    <t>90x580x115</t>
  </si>
  <si>
    <t>110x45x65</t>
  </si>
  <si>
    <t>100x220x500</t>
  </si>
  <si>
    <t>990x710x626</t>
  </si>
  <si>
    <t>1450x710x626</t>
  </si>
  <si>
    <t>1600x710x656</t>
  </si>
  <si>
    <t>1780x830x830</t>
  </si>
  <si>
    <t>1960x940x940</t>
  </si>
  <si>
    <t>1750x1150x1120</t>
  </si>
  <si>
    <t>VASO DE EXPANSION 8 l. A.C.S.</t>
  </si>
  <si>
    <t>1130x766x476</t>
  </si>
  <si>
    <t>TDBT000005</t>
  </si>
  <si>
    <t>TDBT000006</t>
  </si>
  <si>
    <t>BT DUO 150</t>
  </si>
  <si>
    <t>BT DUO 250</t>
  </si>
  <si>
    <t>TDSC000018</t>
  </si>
  <si>
    <t>TDSC000019</t>
  </si>
  <si>
    <t>TDSC000020</t>
  </si>
  <si>
    <t>TDSC000021</t>
  </si>
  <si>
    <t>TDSC000022</t>
  </si>
  <si>
    <t>TDSC000023</t>
  </si>
  <si>
    <t>TDSC000024</t>
  </si>
  <si>
    <t>TDSC000025</t>
  </si>
  <si>
    <t>THYD000005</t>
  </si>
  <si>
    <t>HYDRO 30 V PLUS</t>
  </si>
  <si>
    <t>THYD000006</t>
  </si>
  <si>
    <t>HYDRO 50 V PLUS</t>
  </si>
  <si>
    <t>HYDRO</t>
  </si>
  <si>
    <t>THYD000007</t>
  </si>
  <si>
    <t>HYDRO 80 V PLUS</t>
  </si>
  <si>
    <t>THYD000008</t>
  </si>
  <si>
    <t>HYDRO 100 V PLUS</t>
  </si>
  <si>
    <t>THYD000009</t>
  </si>
  <si>
    <t>HYDRO 150 V PLUS</t>
  </si>
  <si>
    <t>THYD000000</t>
  </si>
  <si>
    <t>HYDRO 30 V</t>
  </si>
  <si>
    <t>THYD000001</t>
  </si>
  <si>
    <t>HYDRO 50 V</t>
  </si>
  <si>
    <t>THYD000002</t>
  </si>
  <si>
    <t>HYDRO 80 V</t>
  </si>
  <si>
    <t>THYD000003</t>
  </si>
  <si>
    <t>HYDRO 100 V</t>
  </si>
  <si>
    <t>THYD000004</t>
  </si>
  <si>
    <t>HYDRO 150 V</t>
  </si>
  <si>
    <t>HYDRO 80 H PLUS</t>
  </si>
  <si>
    <t>HYDRO 100 H PLUS</t>
  </si>
  <si>
    <t>385x395x565</t>
  </si>
  <si>
    <t>385x395x840</t>
  </si>
  <si>
    <t>470x480x820</t>
  </si>
  <si>
    <t>470x480x980</t>
  </si>
  <si>
    <t>470x480x1350</t>
  </si>
  <si>
    <t>470x480x605</t>
  </si>
  <si>
    <t>SOPORTE MURAL E26</t>
  </si>
  <si>
    <t>CODIGO</t>
  </si>
  <si>
    <t>EAN13</t>
  </si>
  <si>
    <t>DESCRIPCION</t>
  </si>
  <si>
    <t>Modelo</t>
  </si>
  <si>
    <t>OPCIONES</t>
  </si>
  <si>
    <t>90x90x35</t>
  </si>
  <si>
    <t>215x410x510</t>
  </si>
  <si>
    <t>CELC000211</t>
  </si>
  <si>
    <t>SONDA DE ACUMULADOR</t>
  </si>
  <si>
    <t>326+480+100</t>
  </si>
  <si>
    <t>385+480+100</t>
  </si>
  <si>
    <t>480+480+100</t>
  </si>
  <si>
    <t>1465x642x888</t>
  </si>
  <si>
    <t>1500x762x960</t>
  </si>
  <si>
    <t>1480x910x888</t>
  </si>
  <si>
    <t>1500x782x1138</t>
  </si>
  <si>
    <t>1620x888x930</t>
  </si>
  <si>
    <t>1610x960x1120</t>
  </si>
  <si>
    <t>1940x1550x1696</t>
  </si>
  <si>
    <t>CFOV000035</t>
  </si>
  <si>
    <t>VASO EXPANSION A.C.S. DE 5 LITROS</t>
  </si>
  <si>
    <t>340x170x170</t>
  </si>
  <si>
    <t>115x172x167</t>
  </si>
  <si>
    <t>122x115x1040</t>
  </si>
  <si>
    <t>747x581x581</t>
  </si>
  <si>
    <t>1027x581x581</t>
  </si>
  <si>
    <t>1327x581x581</t>
  </si>
  <si>
    <t>1627x581x581</t>
  </si>
  <si>
    <t>115x165x167</t>
  </si>
  <si>
    <t>CGAS000074</t>
  </si>
  <si>
    <t>140x336x350</t>
  </si>
  <si>
    <t>CGAS000075</t>
  </si>
  <si>
    <t>155x280x512</t>
  </si>
  <si>
    <t>CGAS000080</t>
  </si>
  <si>
    <t>CODO 90º COAXIAL</t>
  </si>
  <si>
    <t>145x225x225</t>
  </si>
  <si>
    <t>CGAS000081</t>
  </si>
  <si>
    <t>CODO 45º COAXIAL</t>
  </si>
  <si>
    <t>CGAS000082</t>
  </si>
  <si>
    <t>TUBO 1 M COAXIAL</t>
  </si>
  <si>
    <t>140x135x1040</t>
  </si>
  <si>
    <t>CGAS000084</t>
  </si>
  <si>
    <t>CODO 90º D.80</t>
  </si>
  <si>
    <t>CGAS000085</t>
  </si>
  <si>
    <t>CODO 45 D. 80</t>
  </si>
  <si>
    <t>CGAS000086</t>
  </si>
  <si>
    <t>TKITEVT010</t>
  </si>
  <si>
    <t>TUBO 1M D. 80</t>
  </si>
  <si>
    <t>CGAS000119</t>
  </si>
  <si>
    <t>MCF 30-HDX 100 LTS con KIT SRX1</t>
  </si>
  <si>
    <t>MCF 40-HDX 100 LTS con KIT SRX1</t>
  </si>
  <si>
    <t>MCF 50-HDX 100 LTS con KIT SRX1</t>
  </si>
  <si>
    <t>MCF 30-HDX 130 LTS con KIT SRX1</t>
  </si>
  <si>
    <t>MCF 40-HDX 130 LTS con KIT SRX1</t>
  </si>
  <si>
    <t>MCF 50-HDX 130 LTS con KIT SRX1</t>
  </si>
  <si>
    <t>MCF 30-HDXV 100 LTS con Kit SRX1</t>
  </si>
  <si>
    <t>MCF 40-HDXV 100 LTS con Kit SRX1</t>
  </si>
  <si>
    <t>MCF 30-HDXV 130 LTS con Kit SRX1</t>
  </si>
  <si>
    <t>MCF 40-HDXV 130 LTS con Kit SRX1</t>
  </si>
  <si>
    <t>MCF 30-HDXV 100 LTS e con Kit SRX2</t>
  </si>
  <si>
    <t>MCF 40-HDXV 100 LTS e con Kit SRX2</t>
  </si>
  <si>
    <t>MCF 30-HDXV 130 LTS e con Kit SRX2</t>
  </si>
  <si>
    <t>MCF 40-HDXV 130 LTS e con Kit SRX2</t>
  </si>
  <si>
    <t>MCF 30-HDX 100 LTS e con Kit SRX2</t>
  </si>
  <si>
    <t>MCF 40-HDX 100 LTS e con Kit SRX2</t>
  </si>
  <si>
    <t>MCF 50-HDX 100 LTS e con Kit SRX2</t>
  </si>
  <si>
    <t>MCF 30-HDX 130 LTS e con Kit SRX2</t>
  </si>
  <si>
    <t>MCF 40-HDX 130 LTS e con Kit SRX2</t>
  </si>
  <si>
    <t>MCF 50-HDX 130 LTS e con Kit SRX2</t>
  </si>
  <si>
    <t>TUBO 0,5 M COAXIAL</t>
  </si>
  <si>
    <t>165x165x540</t>
  </si>
  <si>
    <t>CGAS000141</t>
  </si>
  <si>
    <t>KIT EVACUACION TIRO FORZADO INOX D.80</t>
  </si>
  <si>
    <t>125x115x1040</t>
  </si>
  <si>
    <t>CGAS000145</t>
  </si>
  <si>
    <t>KIT SUELO RADIANTE SRM2</t>
  </si>
  <si>
    <t>KIT SUELO RADIANTE SRC2</t>
  </si>
  <si>
    <t>PROTECCION CATODICA DS-matic 1.15</t>
  </si>
  <si>
    <t>TDBT000004</t>
  </si>
  <si>
    <t>TDBT000000</t>
  </si>
  <si>
    <t>TDBT000001</t>
  </si>
  <si>
    <t>TDBT000002</t>
  </si>
  <si>
    <t>TDBT000003</t>
  </si>
  <si>
    <t>TUBO FLEXIBLE (15 m)</t>
  </si>
  <si>
    <t>VALVULA DE SEGURIDAD ACS</t>
  </si>
  <si>
    <t>SOPORTE MURAL E28</t>
  </si>
  <si>
    <t>SOPORTE MURAL CENTRALITA LAGO 0321</t>
  </si>
  <si>
    <t>PROTECCION CATODICA DS-matic 1.25/2.25</t>
  </si>
  <si>
    <t>PROTECCION CATODICA DS-matic Duo 1.15</t>
  </si>
  <si>
    <t>PROTECCION CATODICA DS-matic Duo 1.25/2.25</t>
  </si>
  <si>
    <t>THYD000010</t>
  </si>
  <si>
    <t>THYD000011</t>
  </si>
  <si>
    <t>TUBO 1 m. INOX D.80</t>
  </si>
  <si>
    <t>115x115x1030</t>
  </si>
  <si>
    <t>CGAS000146</t>
  </si>
  <si>
    <t>TUBO 0,5 m INOX D.80</t>
  </si>
  <si>
    <t>117x120x540</t>
  </si>
  <si>
    <t>CGAS000147</t>
  </si>
  <si>
    <t>CURVA 90º INOX D.80</t>
  </si>
  <si>
    <t>120x235x195</t>
  </si>
  <si>
    <t>CGAS000148</t>
  </si>
  <si>
    <t>CURVA 45º INOX D.80</t>
  </si>
  <si>
    <t>CGAS000149</t>
  </si>
  <si>
    <t>100x210x210</t>
  </si>
  <si>
    <t>CGAS000150</t>
  </si>
  <si>
    <t>DEFLECTOR PARA SALIDA VERTICAL INOX D.80</t>
  </si>
  <si>
    <t>178x178x178</t>
  </si>
  <si>
    <t>CGAS000181</t>
  </si>
  <si>
    <t>KIT PARA SALIDA VERTICAL 1 m. D.80/125 INOX</t>
  </si>
  <si>
    <t>1555x283x290</t>
  </si>
  <si>
    <t>CGAS000182</t>
  </si>
  <si>
    <t>CURVA 90º COAXIAL D.80/125 INOX</t>
  </si>
  <si>
    <t>410x215x145</t>
  </si>
  <si>
    <t>CGAS000183</t>
  </si>
  <si>
    <t>CURVA 45º COAXIAL D.80/125 INOX</t>
  </si>
  <si>
    <t>310x170x140</t>
  </si>
  <si>
    <t>CGAS000184</t>
  </si>
  <si>
    <t>(1809600)(1031745)</t>
  </si>
  <si>
    <t>(2013180)(1031745)</t>
  </si>
  <si>
    <t>(2157600)(1031745)</t>
  </si>
  <si>
    <t>(2400330)(1031745)</t>
  </si>
  <si>
    <t>(1809600)(914760)</t>
  </si>
  <si>
    <t>(2013180)(914760)</t>
  </si>
  <si>
    <t>(2400330)(914760)</t>
  </si>
  <si>
    <t>(2157600)(914760)</t>
  </si>
  <si>
    <t>TUBO 1m. COAXIAL D.80/125 INOX</t>
  </si>
  <si>
    <t>1015x140x140</t>
  </si>
  <si>
    <t>CGAS000185</t>
  </si>
  <si>
    <t>TUBO 0,5m. COAXIAL D.80/125 INOX</t>
  </si>
  <si>
    <t>515x140x140</t>
  </si>
  <si>
    <t>CGAS000186</t>
  </si>
  <si>
    <t>KIT PARA SALIDA DOBLE CONDUCTO D.80 INOX/INOX</t>
  </si>
  <si>
    <t>1015x180x125</t>
  </si>
  <si>
    <t>CGAS000188</t>
  </si>
  <si>
    <t>TERMINAL SALIDA HORIZONTAL 1 M</t>
  </si>
  <si>
    <t>160x135x1130</t>
  </si>
  <si>
    <t>CGAS000189</t>
  </si>
  <si>
    <t>KIT PARA SALIDA HORIZONTAL 1 m. D.80/125 INOX</t>
  </si>
  <si>
    <t>1020x140x140</t>
  </si>
  <si>
    <t>CGAS000193</t>
  </si>
  <si>
    <t>RECOGIDA DE CONDENSADOS</t>
  </si>
  <si>
    <t>220x320x220</t>
  </si>
  <si>
    <t>CGAS000213</t>
  </si>
  <si>
    <t>ADAPTADOR PARA TUBO COAXIAL 80/125 INOX</t>
  </si>
  <si>
    <t>183x173x171</t>
  </si>
  <si>
    <t>CGAS000229</t>
  </si>
  <si>
    <t>ADAPTADOR CON RECOGIDA DE CONDENSADOS D. 125/80 INOX</t>
  </si>
  <si>
    <t>183x173x172</t>
  </si>
  <si>
    <t>CGAS000230</t>
  </si>
  <si>
    <t>ADAPTADOR CON RECOGIDA DE CONDENSADOS D. 150/80 INOX</t>
  </si>
  <si>
    <t>183x173x173</t>
  </si>
  <si>
    <t>DS-MATIC 1.15 L</t>
  </si>
  <si>
    <t>DS-MATIC 1.25 L</t>
  </si>
  <si>
    <t>DS-MATIC 2.25 L</t>
  </si>
  <si>
    <t>DS-MATIC 1.15 Duo L</t>
  </si>
  <si>
    <t>DS-MATIC 1.25 Duo L</t>
  </si>
  <si>
    <t>DS-MATIC 2.25 Duo L</t>
  </si>
  <si>
    <t>DS-MATIC Plus 1.15 L</t>
  </si>
  <si>
    <t>DS-MATIC Plus 1.25 L</t>
  </si>
  <si>
    <t>DS-MATIC Plus 2.25 L</t>
  </si>
  <si>
    <t>DS-MATIC Plus 1.15 Duo L</t>
  </si>
  <si>
    <t>DS-MATIC Plus 1.25 Duo L</t>
  </si>
  <si>
    <t>DS-MATIC Plus 2.25 Duo L</t>
  </si>
  <si>
    <t>DS-MATIC 1.15 XL</t>
  </si>
  <si>
    <t>DS-MATIC 1.25 XL</t>
  </si>
  <si>
    <t>DS-MATIC 2.25 XL</t>
  </si>
  <si>
    <t>DS-MATIC 1.15 Duo XL</t>
  </si>
  <si>
    <t>DS-MATIC 1.25 Duo XL</t>
  </si>
  <si>
    <t>DS-MATIC 2.25 Duo XL</t>
  </si>
  <si>
    <t>DS-MATIC Plus 1.15 XL</t>
  </si>
  <si>
    <t>DS-MATIC Plus 1.25 XL</t>
  </si>
  <si>
    <t>DS-MATIC Plus 2.25 XL</t>
  </si>
  <si>
    <t>DS-MATIC Plus 1.15 Duo XL</t>
  </si>
  <si>
    <t>DS-MATIC Plus 1.25 Duo XL</t>
  </si>
  <si>
    <t>DS-MATIC Plus 2.25 Duo XL</t>
  </si>
  <si>
    <t>DS PACK 300-2C</t>
  </si>
  <si>
    <t>DS PACK 300-3C</t>
  </si>
  <si>
    <t>DS PACK 500-3C</t>
  </si>
  <si>
    <t>DS PACK 500-4C</t>
  </si>
  <si>
    <t>DS PACK 750-4C</t>
  </si>
  <si>
    <t>DS PACK 750-5C</t>
  </si>
  <si>
    <t>DS PACK 750-6C</t>
  </si>
  <si>
    <t>DS PACK DUO 300-2C</t>
  </si>
  <si>
    <t>DS PACK DUO 300-3C</t>
  </si>
  <si>
    <t>DS PACK DUO 500-3C</t>
  </si>
  <si>
    <t>DS PACK DUO 500-4C</t>
  </si>
  <si>
    <t>DS PACK DUO 750-4C</t>
  </si>
  <si>
    <t>DS PACK DUO 750-5C</t>
  </si>
  <si>
    <t>TDBT000013</t>
  </si>
  <si>
    <t>TDBT000014</t>
  </si>
  <si>
    <t>TDBT000015</t>
  </si>
  <si>
    <t>TKITBIO061</t>
  </si>
  <si>
    <t>TKITBIO057</t>
  </si>
  <si>
    <t>SISTEMA DE ASPIRACION CVS</t>
  </si>
  <si>
    <t>DS PACK DUO 750-6C</t>
  </si>
  <si>
    <t>DS PACK 190-1C</t>
  </si>
  <si>
    <t>DS PACK 190-2C</t>
  </si>
  <si>
    <t>550x375x250</t>
  </si>
  <si>
    <t>625x550x250</t>
  </si>
  <si>
    <t>680x580x350</t>
  </si>
  <si>
    <t>700x680x350</t>
  </si>
  <si>
    <t>TCPT000092</t>
  </si>
  <si>
    <t>DS CLASS V 3</t>
  </si>
  <si>
    <t>TKITACU028</t>
  </si>
  <si>
    <t>TKITACU029</t>
  </si>
  <si>
    <t>TKITACU040</t>
  </si>
  <si>
    <t>TKITACU041</t>
  </si>
  <si>
    <t>TKITACU042</t>
  </si>
  <si>
    <t>TKITACU043</t>
  </si>
  <si>
    <t>TKITACU044</t>
  </si>
  <si>
    <t>Soporte Teja Árabe Alta Sin Rastrel 1 Colector</t>
  </si>
  <si>
    <t xml:space="preserve">Soporte Teja Árabe Alta Sin Rastrel 2 Colectores </t>
  </si>
  <si>
    <t xml:space="preserve">Soporte Teja Plana 1 Colector </t>
  </si>
  <si>
    <t xml:space="preserve">Soporte Teja Plana 2 Colectores </t>
  </si>
  <si>
    <t xml:space="preserve">Soporte Teja de Pizarra 1 colector </t>
  </si>
  <si>
    <t xml:space="preserve">Soporte Teja de Pizarra 2 colectores </t>
  </si>
  <si>
    <t xml:space="preserve">Soporte sobre cubierta plana 1 captador </t>
  </si>
  <si>
    <t xml:space="preserve">Soporte sobre cubierta plana 2 captadores </t>
  </si>
  <si>
    <t xml:space="preserve">Soportes universales sobre tejado inclinado 1 captador </t>
  </si>
  <si>
    <t xml:space="preserve">Soportes universales sobre tejado inclinado 2 captadores </t>
  </si>
  <si>
    <t xml:space="preserve">Soporte Teja Árabe Sin Rastrel 3 captadores </t>
  </si>
  <si>
    <t xml:space="preserve">Soporte Teja Árabe Sin Rastrel 4 captadores </t>
  </si>
  <si>
    <t xml:space="preserve">Soporte Teja Árabe Sin Rastrel 5 captadores </t>
  </si>
  <si>
    <t xml:space="preserve">Soporte Teja Árabe Sin Rastrel 6 captadores </t>
  </si>
  <si>
    <t xml:space="preserve">Soporte Teja Árabe Sin Rastrel 7 captadores </t>
  </si>
  <si>
    <t>TKITACU030</t>
  </si>
  <si>
    <t>TKITACU031</t>
  </si>
  <si>
    <t>TKITACU032</t>
  </si>
  <si>
    <t>TKITACU033</t>
  </si>
  <si>
    <t>TKITACU045</t>
  </si>
  <si>
    <t>TKITACU046</t>
  </si>
  <si>
    <t>TKITACU047</t>
  </si>
  <si>
    <t>TKITACU048</t>
  </si>
  <si>
    <t>TKITACU049</t>
  </si>
  <si>
    <t>TKITACU050</t>
  </si>
  <si>
    <t>TKITACU051</t>
  </si>
  <si>
    <t>TKITACU052</t>
  </si>
  <si>
    <t>TKITACU053</t>
  </si>
  <si>
    <t>TKITACU054</t>
  </si>
  <si>
    <t xml:space="preserve">Soporte Teja Plana 3 captadores </t>
  </si>
  <si>
    <t xml:space="preserve">Soporte Teja Plana 4 captadores </t>
  </si>
  <si>
    <t xml:space="preserve">Soporte Teja Plana 5 captadores </t>
  </si>
  <si>
    <t xml:space="preserve">Soporte Teja Plana 6 captadores </t>
  </si>
  <si>
    <t xml:space="preserve">Soporte Teja Plana 7 captadores </t>
  </si>
  <si>
    <t xml:space="preserve">Soporte Teja de Pizarra 3 captadores </t>
  </si>
  <si>
    <t xml:space="preserve">Soporte Teja de Pizarra 4 captadores </t>
  </si>
  <si>
    <t xml:space="preserve">Soporte Teja de Pizarra 5 captadores </t>
  </si>
  <si>
    <t xml:space="preserve">Soporte Teja de Pizarra 6 captadores </t>
  </si>
  <si>
    <t xml:space="preserve">Soporte Teja de Pizarra 7 captadores </t>
  </si>
  <si>
    <t xml:space="preserve">Soporte Teja Baja con Rastrel 3 captadores </t>
  </si>
  <si>
    <t xml:space="preserve">Soporte Teja Baja con Rastrel 4 captadores </t>
  </si>
  <si>
    <t>CGAS000376</t>
  </si>
  <si>
    <t>Adaptador codo 60/100</t>
  </si>
  <si>
    <t>CGAS000377</t>
  </si>
  <si>
    <t>Adaptador recto 60/100</t>
  </si>
  <si>
    <t>ACCESORIOS DE CONDUCTOS</t>
  </si>
  <si>
    <t>CGAS000378</t>
  </si>
  <si>
    <t>Adaptador 80/80</t>
  </si>
  <si>
    <t>CGAS000382</t>
  </si>
  <si>
    <t>Adaptador coaxial 80/125</t>
  </si>
  <si>
    <t>CGAS000379</t>
  </si>
  <si>
    <t>CGAS000381</t>
  </si>
  <si>
    <t>Kit para salida de doble flujo 1 m</t>
  </si>
  <si>
    <t>Rejilla de aspiración</t>
  </si>
  <si>
    <t xml:space="preserve">Soporte Teja Baja con Rastrel 5 captadores </t>
  </si>
  <si>
    <t xml:space="preserve">Soporte Teja Baja con Rastrel 6 captadores </t>
  </si>
  <si>
    <t xml:space="preserve">Soporte Teja Baja con Rastrel 7 captadores </t>
  </si>
  <si>
    <t xml:space="preserve">Soporte Teja Alta con Rastrel 3 captadores </t>
  </si>
  <si>
    <t xml:space="preserve">Soporte Teja Alta con Rastrel 5 captadores </t>
  </si>
  <si>
    <t xml:space="preserve">Soporte Teja Alta con Rastrel 4 captadores </t>
  </si>
  <si>
    <t xml:space="preserve">Soporte Teja Alta con Rastrel 6 captadores </t>
  </si>
  <si>
    <t xml:space="preserve">Soportes univesales sobre tejado inclinado 3 captadores </t>
  </si>
  <si>
    <t xml:space="preserve">Soporte Teja Alta con Rastrel 7 captadores </t>
  </si>
  <si>
    <t xml:space="preserve">Soportes univesales sobre tejado inclinado 4 captadores </t>
  </si>
  <si>
    <t xml:space="preserve">Soportes univesales sobre tejado inclinado 5 captadores </t>
  </si>
  <si>
    <t xml:space="preserve">Soportes univesales sobre tejado inclinado 6 captadores </t>
  </si>
  <si>
    <t xml:space="preserve">Soportes univesales sobre tejado inclinado 7 captadores </t>
  </si>
  <si>
    <t>TKITACU022</t>
  </si>
  <si>
    <t>TKITACU023</t>
  </si>
  <si>
    <t>TKITACU024</t>
  </si>
  <si>
    <t>TKITACU025</t>
  </si>
  <si>
    <t>TKITACU055</t>
  </si>
  <si>
    <t>TKITACU056</t>
  </si>
  <si>
    <t>TKITACU057</t>
  </si>
  <si>
    <t>TKITACU058</t>
  </si>
  <si>
    <t>TKITACU059</t>
  </si>
  <si>
    <t>TKITACU060</t>
  </si>
  <si>
    <t>TKITACU061</t>
  </si>
  <si>
    <t>TKITACU062</t>
  </si>
  <si>
    <t>TKITACU063</t>
  </si>
  <si>
    <t>TKITACU064</t>
  </si>
  <si>
    <t xml:space="preserve">Soporte Teja Baja con Rastrel 1 Colector </t>
  </si>
  <si>
    <t xml:space="preserve">Soporte Teja Baja con Rastrel 2 Colectores </t>
  </si>
  <si>
    <t xml:space="preserve">Soporte Teja Alta con Rastrel 1 Colector </t>
  </si>
  <si>
    <t xml:space="preserve">Soporte Teja Alta con Rastrel 2 Colectores </t>
  </si>
  <si>
    <t>TKITACU034</t>
  </si>
  <si>
    <t>TKITACU035</t>
  </si>
  <si>
    <t>TKITACU039</t>
  </si>
  <si>
    <t>TKITACU036</t>
  </si>
  <si>
    <t>TKITACU037</t>
  </si>
  <si>
    <t>TKITACU065</t>
  </si>
  <si>
    <t>TKITACU066</t>
  </si>
  <si>
    <t>TKITACU067</t>
  </si>
  <si>
    <t>TKITACU068</t>
  </si>
  <si>
    <t>TKITACU069</t>
  </si>
  <si>
    <t>1230x600x1050</t>
  </si>
  <si>
    <t>1355x650x1050</t>
  </si>
  <si>
    <t>1355x650x1375</t>
  </si>
  <si>
    <t>200X200X100</t>
  </si>
  <si>
    <t>1375x681x681</t>
  </si>
  <si>
    <t>1410x681x681</t>
  </si>
  <si>
    <t>1705x681x681</t>
  </si>
  <si>
    <t>1910x758x758</t>
  </si>
  <si>
    <t>BT</t>
  </si>
  <si>
    <t>CGAS000267</t>
  </si>
  <si>
    <t>CGAS000271</t>
  </si>
  <si>
    <t>ABRAZADERA A PARED D.100</t>
  </si>
  <si>
    <t>CGAS000272</t>
  </si>
  <si>
    <t>DEFLECTOR PARA SALIDA VERTICAL INOX D.100</t>
  </si>
  <si>
    <t>ELECTRICAS</t>
  </si>
  <si>
    <t>1000x740x690</t>
  </si>
  <si>
    <t>TKITBIO016</t>
  </si>
  <si>
    <t>COTR000060</t>
  </si>
  <si>
    <t>BOQUILLA DE ASPIRACIÓN PARA DEPÓSITO DE OBRA</t>
  </si>
  <si>
    <t>BOCA DE LLENADO STORZ</t>
  </si>
  <si>
    <t>LONA DE PROTECCIÓN DE IMPACTO</t>
  </si>
  <si>
    <t>TKITBIO049</t>
  </si>
  <si>
    <t>ACOPLAMIENTO PARA SISTEMA DE ASPIRACIÓN CVS</t>
  </si>
  <si>
    <t>TDUA000001</t>
  </si>
  <si>
    <t>DUAL THERM 35</t>
  </si>
  <si>
    <t>DUAL THERM</t>
  </si>
  <si>
    <t>CELC000300</t>
  </si>
  <si>
    <t>TKITHYX000</t>
  </si>
  <si>
    <t>(2050x322x280)(505x405x220)(505x405x220)</t>
  </si>
  <si>
    <t>(2100x412x280)(505x405x220)(505x405x220)</t>
  </si>
  <si>
    <t>DOMESTIC</t>
  </si>
  <si>
    <t>Accesorios de evacuacion de gases 
para calderas de tiro forzado gasoleo</t>
  </si>
  <si>
    <t>Accesorios para salida e gases 
para calderas estancas gasoleo</t>
  </si>
  <si>
    <t>Conducto caldera gasoleo</t>
  </si>
  <si>
    <t>TKITACU226</t>
  </si>
  <si>
    <t>TKITACU227</t>
  </si>
  <si>
    <t>TKITACU228</t>
  </si>
  <si>
    <t>TKITACU229</t>
  </si>
  <si>
    <t>TKITACU230</t>
  </si>
  <si>
    <t>TKITACU231</t>
  </si>
  <si>
    <t>KIT RESISTENCIA 100 L / 1,5 Kw</t>
  </si>
  <si>
    <t>KIT RESISTENCIA 100 L / 2,5 Kw</t>
  </si>
  <si>
    <t>KIT RESISTENCIA 150 L / 1,5 Kw</t>
  </si>
  <si>
    <t>KIT RESISTENCIA 150 L / 2,5 Kw</t>
  </si>
  <si>
    <t>KIT RESISTENCIA 200-250 L / 1,5 Kw</t>
  </si>
  <si>
    <t>KIT RESISTENCIA 200-250 L / 2,5 Kw</t>
  </si>
  <si>
    <t>TKITSIR001</t>
  </si>
  <si>
    <t>KIT DE CONEXIÓN SIRENA CAL FD A SANIT G/B</t>
  </si>
  <si>
    <t>KIT DE CONEXIÓN SIRENA CAL V3V A SANIT G/B</t>
  </si>
  <si>
    <t>KIT DE CONEXIÓN SIRENA CAL/CAL E A SANIT G/B</t>
  </si>
  <si>
    <t>Accesorios de evacuacion de gases
para calderas de tiro forzado gasoleo</t>
  </si>
  <si>
    <t>CLIG000017</t>
  </si>
  <si>
    <t xml:space="preserve">  PRODUCTOS OBSOLETOS</t>
  </si>
  <si>
    <t>TKITHYX001</t>
  </si>
  <si>
    <t>TKITHYX002</t>
  </si>
  <si>
    <t>THYX000001</t>
  </si>
  <si>
    <t>THYX000003</t>
  </si>
  <si>
    <t>THYX000000</t>
  </si>
  <si>
    <t>THYX000002</t>
  </si>
  <si>
    <t>THYX000004</t>
  </si>
  <si>
    <t>HYDRINOX 150 M</t>
  </si>
  <si>
    <t>HYDRINOX 200 M</t>
  </si>
  <si>
    <t>HYDRINOX 150 S</t>
  </si>
  <si>
    <t>HYDRINOX 200 S</t>
  </si>
  <si>
    <t>HYDRINOX 300 S</t>
  </si>
  <si>
    <t>HYDRINOX</t>
  </si>
  <si>
    <t>GRUPO DE SEGURIDAD</t>
  </si>
  <si>
    <t>KIT TRIFÁSICO</t>
  </si>
  <si>
    <t>TRÍPODE</t>
  </si>
  <si>
    <t>HDEE-45/90</t>
  </si>
  <si>
    <t>HDEE-10/15</t>
  </si>
  <si>
    <t>TSAN000042</t>
  </si>
  <si>
    <t>TSAN000043</t>
  </si>
  <si>
    <t>KIT BIO DMS</t>
  </si>
  <si>
    <t>KIT ME</t>
  </si>
  <si>
    <t>KIT DMS</t>
  </si>
  <si>
    <t>KIT MS</t>
  </si>
  <si>
    <t>900x750x490</t>
  </si>
  <si>
    <t>930x740x440</t>
  </si>
  <si>
    <t>800x740x420</t>
  </si>
  <si>
    <t>REGULADOR CLIMATICO</t>
  </si>
  <si>
    <t>120x210x210</t>
  </si>
  <si>
    <t>TE28000000</t>
  </si>
  <si>
    <t>REGULATION E28</t>
  </si>
  <si>
    <t>1000x650x1000</t>
  </si>
  <si>
    <t xml:space="preserve">TEJADO PLANO - 60/100, 80/125 </t>
  </si>
  <si>
    <t>TEJADO INCLINADO 15º-45º - 60/100, 80/125</t>
  </si>
  <si>
    <t>1000x650x1130</t>
  </si>
  <si>
    <t>1000x650x1040</t>
  </si>
  <si>
    <t>1790x650x1040</t>
  </si>
  <si>
    <t>1790x650x1140</t>
  </si>
  <si>
    <t>1040x650x1000</t>
  </si>
  <si>
    <t>1140x650x1790</t>
  </si>
  <si>
    <t>(380)(170)</t>
  </si>
  <si>
    <t>(420)(170)</t>
  </si>
  <si>
    <t>(387)(170)</t>
  </si>
  <si>
    <t>(434)(170)</t>
  </si>
  <si>
    <t>(340)(174)</t>
  </si>
  <si>
    <t>(380)(174)</t>
  </si>
  <si>
    <t>(347)(174)</t>
  </si>
  <si>
    <t>(394)(174)</t>
  </si>
  <si>
    <t>1050X545X490</t>
  </si>
  <si>
    <t>1050X545X590</t>
  </si>
  <si>
    <t>1050X545X690</t>
  </si>
  <si>
    <t>1050X545X800</t>
  </si>
  <si>
    <t>1050X545X880</t>
  </si>
  <si>
    <t>1050X545X990</t>
  </si>
  <si>
    <t>TKITSAN000</t>
  </si>
  <si>
    <t>PROTECCION CATODICA DX</t>
  </si>
  <si>
    <t>150x170x670</t>
  </si>
  <si>
    <t>TKITSIR000</t>
  </si>
  <si>
    <t>TKITSIR002</t>
  </si>
  <si>
    <t>TKITTER008</t>
  </si>
  <si>
    <t>150x310x400</t>
  </si>
  <si>
    <t>TBIO000091</t>
  </si>
  <si>
    <t>TBIO000092</t>
  </si>
  <si>
    <t>150x310x401</t>
  </si>
  <si>
    <t>150x310x402</t>
  </si>
  <si>
    <t>150x310x403</t>
  </si>
  <si>
    <t>150x310x404</t>
  </si>
  <si>
    <t>TEVO000042</t>
  </si>
  <si>
    <t>TEVO000043</t>
  </si>
  <si>
    <t>TEVO000044</t>
  </si>
  <si>
    <t>TEVO000045</t>
  </si>
  <si>
    <t>TEVO000046</t>
  </si>
  <si>
    <t>TEVO000047</t>
  </si>
  <si>
    <t>EVOLUTION EV 30 HFM</t>
  </si>
  <si>
    <t>KIT DE SENSOR DE NIVEL S</t>
  </si>
  <si>
    <t>BT DUO 500 ME</t>
  </si>
  <si>
    <t>BT DUO 750 ME</t>
  </si>
  <si>
    <t>BT DUO 1000 ME</t>
  </si>
  <si>
    <t>BT DUO ME</t>
  </si>
  <si>
    <t>EVOLUTION EV 40 HFM</t>
  </si>
  <si>
    <t>EVOLUTION EV 30 HFDX</t>
  </si>
  <si>
    <t>EVOLUTION EV 40 HFDX</t>
  </si>
  <si>
    <t>EVOLUTION EV 30 HFDX + S.RAD</t>
  </si>
  <si>
    <t>EVOLUTION EV 40 HFDX + S.RAD</t>
  </si>
  <si>
    <t>TEVO000048</t>
  </si>
  <si>
    <t>TEVO000049</t>
  </si>
  <si>
    <t>EVOLUTION EV 30 HFC</t>
  </si>
  <si>
    <t>EVOLUTION EV 40 HFC</t>
  </si>
  <si>
    <t>TMCX000107</t>
  </si>
  <si>
    <t>MCF 50-HDX 100 LTS</t>
  </si>
  <si>
    <t>TMCX000108</t>
  </si>
  <si>
    <t>TEVO000074</t>
  </si>
  <si>
    <t>TEVO000075</t>
  </si>
  <si>
    <t>MCF 50-HDX 130 LTS</t>
  </si>
  <si>
    <t>TSIRC00F17</t>
  </si>
  <si>
    <t>TMCN000024</t>
  </si>
  <si>
    <t>TMCN000025</t>
  </si>
  <si>
    <t>MCF 30-HDN 100 LTS VITRI.</t>
  </si>
  <si>
    <t>MCF 40-HDN 100 LTS VITRI.</t>
  </si>
  <si>
    <t>TMCXV00024</t>
  </si>
  <si>
    <t>TMCXV00025</t>
  </si>
  <si>
    <t>TMCXV00026</t>
  </si>
  <si>
    <t>TMCXV00027</t>
  </si>
  <si>
    <t xml:space="preserve">MCF 30-HDXV 100 LTS  </t>
  </si>
  <si>
    <t xml:space="preserve">MCF 40-HDXV 100 LTS </t>
  </si>
  <si>
    <t xml:space="preserve">MCF 30-HDXV 130 LTS </t>
  </si>
  <si>
    <t xml:space="preserve">MCF 40-HDXV 130 LTS </t>
  </si>
  <si>
    <t>TMCX000103</t>
  </si>
  <si>
    <t>TMCX000104</t>
  </si>
  <si>
    <t>MCF 30-HDX 100 LTS</t>
  </si>
  <si>
    <t xml:space="preserve">MCF 40-HDX 100 LTS </t>
  </si>
  <si>
    <t>TDSM000303</t>
  </si>
  <si>
    <t>TDSM000304</t>
  </si>
  <si>
    <t>TDSM000305</t>
  </si>
  <si>
    <t>TDSM000309</t>
  </si>
  <si>
    <t>TDSM000310</t>
  </si>
  <si>
    <t>TDSM000311</t>
  </si>
  <si>
    <t>TDSM000315</t>
  </si>
  <si>
    <t>TDSM000316</t>
  </si>
  <si>
    <t>TDSM000317</t>
  </si>
  <si>
    <t>TDSM000321</t>
  </si>
  <si>
    <t>TDSM000322</t>
  </si>
  <si>
    <t>TDSM000323</t>
  </si>
  <si>
    <t>TDSM000306</t>
  </si>
  <si>
    <t>TDSM000307</t>
  </si>
  <si>
    <t>TDSM000308</t>
  </si>
  <si>
    <t>TDSM000312</t>
  </si>
  <si>
    <t>TDSM000313</t>
  </si>
  <si>
    <t>TDSM000314</t>
  </si>
  <si>
    <t>TDSM000318</t>
  </si>
  <si>
    <t>TDSM000319</t>
  </si>
  <si>
    <t>TDSM000320</t>
  </si>
  <si>
    <t>TDSM000324</t>
  </si>
  <si>
    <t>TDSM000325</t>
  </si>
  <si>
    <t>TDSM000326</t>
  </si>
  <si>
    <t>TDSP000138</t>
  </si>
  <si>
    <t>TDSP000139</t>
  </si>
  <si>
    <t>TDSP000117</t>
  </si>
  <si>
    <t>TDSP000118</t>
  </si>
  <si>
    <t>TDSP000119</t>
  </si>
  <si>
    <t>TDSP000120</t>
  </si>
  <si>
    <t>TDSP000121</t>
  </si>
  <si>
    <t>TDSP000122</t>
  </si>
  <si>
    <t>TDSP000123</t>
  </si>
  <si>
    <t>TDSP000124</t>
  </si>
  <si>
    <t>TDSP000125</t>
  </si>
  <si>
    <t>TDSP000126</t>
  </si>
  <si>
    <t>TDSP000127</t>
  </si>
  <si>
    <t>TDSP000128</t>
  </si>
  <si>
    <t>TDSP000129</t>
  </si>
  <si>
    <t>TDSP000130</t>
  </si>
  <si>
    <t>TMCX000105</t>
  </si>
  <si>
    <t>TMCX000106</t>
  </si>
  <si>
    <t xml:space="preserve">MCF 30-HDX 130 LTS </t>
  </si>
  <si>
    <t xml:space="preserve">MCF 40-HDX 130 LTS </t>
  </si>
  <si>
    <t>TSIRC00F15</t>
  </si>
  <si>
    <t>TSIRC00F16</t>
  </si>
  <si>
    <t>SIRENA CAL HFD-30</t>
  </si>
  <si>
    <t>SIRENA CAL HFD-40</t>
  </si>
  <si>
    <t>TSIRM00F12</t>
  </si>
  <si>
    <t>TSIRM00F13</t>
  </si>
  <si>
    <t>SIRENA MIX DUO HFD-30</t>
  </si>
  <si>
    <t>SIRENA MIX DUO HFD-40</t>
  </si>
  <si>
    <t>TMCN000026</t>
  </si>
  <si>
    <t xml:space="preserve">MCF 50-HDN 100 LTS VITRI. </t>
  </si>
  <si>
    <t>TMCXV00032</t>
  </si>
  <si>
    <t>TMCXV00033</t>
  </si>
  <si>
    <t>TMCXV00034</t>
  </si>
  <si>
    <t>TMCXV00035</t>
  </si>
  <si>
    <t>TMCX000116</t>
  </si>
  <si>
    <t>TMCX000117</t>
  </si>
  <si>
    <t>TMCX000118</t>
  </si>
  <si>
    <t>TMCX000119</t>
  </si>
  <si>
    <t>TMCX000120</t>
  </si>
  <si>
    <t>TMCX000121</t>
  </si>
  <si>
    <t>TCLIM00016</t>
  </si>
  <si>
    <t>CLIMA PLUS HFD 30</t>
  </si>
  <si>
    <t>TJAK000059</t>
  </si>
  <si>
    <t>TJAK000060</t>
  </si>
  <si>
    <t>TJAK000061</t>
  </si>
  <si>
    <t>TJAK000062</t>
  </si>
  <si>
    <t>TJAK000063</t>
  </si>
  <si>
    <t>TJAK000064</t>
  </si>
  <si>
    <t>JAKA HFD-30</t>
  </si>
  <si>
    <t>JAKA HFD-40</t>
  </si>
  <si>
    <t>JAKA HFD-50</t>
  </si>
  <si>
    <t>JAKA HFD-60</t>
  </si>
  <si>
    <t>TTERV00004</t>
  </si>
  <si>
    <t>TTERV00005</t>
  </si>
  <si>
    <t>TERMA 23 HV 2001</t>
  </si>
  <si>
    <t>VARIOS</t>
  </si>
  <si>
    <t>EVOLUTION SOLAR H</t>
  </si>
  <si>
    <t>TERMA 45 HV 2001</t>
  </si>
  <si>
    <t>TTER000016</t>
  </si>
  <si>
    <t>TTER000017</t>
  </si>
  <si>
    <t>TERMA 23 H + CAPOT 2001 TF</t>
  </si>
  <si>
    <t>TERMA 45 H + CAPOT 2001 TF</t>
  </si>
  <si>
    <t>EVOLUTION EV 25 HAC</t>
  </si>
  <si>
    <t>EVOLUTION EV 35 HAC</t>
  </si>
  <si>
    <t>EVOLUTION EV 25 HAM</t>
  </si>
  <si>
    <t>EVOLUTION EV 35 HAM</t>
  </si>
  <si>
    <t>Adaptador 60/100 - salida de gases ø 80</t>
  </si>
  <si>
    <t>150x310x405</t>
  </si>
  <si>
    <t>KIT SUELO RADIANTE SRF2-30</t>
  </si>
  <si>
    <t>KIT SUELO RADIANTE SRF2-40</t>
  </si>
  <si>
    <t>KIT SUELO RADIANTE SRJ1</t>
  </si>
  <si>
    <t>1840X640X820</t>
  </si>
  <si>
    <t>1840X640X930</t>
  </si>
  <si>
    <t>1840X640X1020</t>
  </si>
  <si>
    <t>DS-COMPACT INOX</t>
  </si>
  <si>
    <t>DS-MATIC</t>
  </si>
  <si>
    <t>DS-COMPACT INOX 1.150 NT</t>
  </si>
  <si>
    <t>DS-COMPACT INOX 1.150 NP</t>
  </si>
  <si>
    <t>DS-COMPACT INOX 1.200 NT</t>
  </si>
  <si>
    <t>DS-COMPACT INOX 1.200 NP</t>
  </si>
  <si>
    <t>CEVT000143</t>
  </si>
  <si>
    <t>SENSOR DE TEMPERATURA EXTERIOR</t>
  </si>
  <si>
    <t>TKITEVT028</t>
  </si>
  <si>
    <t>TKITEVT027</t>
  </si>
  <si>
    <t>TKITEVT029</t>
  </si>
  <si>
    <t>Regleta de conexión sin desconector de llenado</t>
  </si>
  <si>
    <t>Juego de llaves</t>
  </si>
  <si>
    <t>AVANTTIA NG 24 HDX 120 L</t>
  </si>
  <si>
    <t>AVANTTIA NG 24 HDX 150 L</t>
  </si>
  <si>
    <t>AVANTTIA NG 28 HDX 150 L</t>
  </si>
  <si>
    <t>AVANTTIA NG 33 HDX 150 L</t>
  </si>
  <si>
    <t>AVANTTIA NG</t>
  </si>
  <si>
    <t>CRONOTERMOSTATO COMFORT DUO RF</t>
  </si>
  <si>
    <t>TERMOSTATOS DE AMBIENTE</t>
  </si>
  <si>
    <t>DS-COMPACT INOX 2.200 NT</t>
  </si>
  <si>
    <t>DS-COMPACT INOX 2.200 NP</t>
  </si>
  <si>
    <t>DS-COMPACT INOX 2.300 NT</t>
  </si>
  <si>
    <t>DS-COMPACT INOX 2.300 NP</t>
  </si>
  <si>
    <t>DS CLASS</t>
  </si>
  <si>
    <t>CLIMA PLUS</t>
  </si>
  <si>
    <t>CELC000295</t>
  </si>
  <si>
    <t>REGULADOR CLIMÁTICO</t>
  </si>
  <si>
    <t>CELC000279</t>
  </si>
  <si>
    <t>FBR2</t>
  </si>
  <si>
    <t>TLAGV00000</t>
  </si>
  <si>
    <t>LAGO V</t>
  </si>
  <si>
    <t>TLAGBVS000</t>
  </si>
  <si>
    <t>LAGO BVS</t>
  </si>
  <si>
    <t>CGAS000222</t>
  </si>
  <si>
    <t>REDUCCIÓN INOX. 100 M/80H</t>
  </si>
  <si>
    <t>CFER000164</t>
  </si>
  <si>
    <t>TDBT000007</t>
  </si>
  <si>
    <t>TDBT000008</t>
  </si>
  <si>
    <t>TDBT000009</t>
  </si>
  <si>
    <t>BT 500</t>
  </si>
  <si>
    <t>BT 750</t>
  </si>
  <si>
    <t>BT 1000</t>
  </si>
  <si>
    <t>TKITACU209</t>
  </si>
  <si>
    <t>PROTECCIÓN CATÓDICA DX BT DUO</t>
  </si>
  <si>
    <t>BT DUO</t>
  </si>
  <si>
    <t>TDBT000010</t>
  </si>
  <si>
    <t>TDBT000011</t>
  </si>
  <si>
    <t>TDBT000012</t>
  </si>
  <si>
    <t>BT DUO 500</t>
  </si>
  <si>
    <t>BT DUO 750</t>
  </si>
  <si>
    <t>BT DUO 1000</t>
  </si>
  <si>
    <t>PROTECCIÓN CATÓDICA V BT DUO</t>
  </si>
  <si>
    <t>TKITACU109</t>
  </si>
  <si>
    <t>KIT DE CONEXIÓN HIDRÁULICO 15 M Ø 12/10</t>
  </si>
  <si>
    <t>BIOCLASS HM 16 OD</t>
  </si>
  <si>
    <t>BIOCLASS HM 25 OD</t>
  </si>
  <si>
    <t>TKITBIO070</t>
  </si>
  <si>
    <t>TKITBIO071</t>
  </si>
  <si>
    <t>TKITBIO072</t>
  </si>
  <si>
    <t>TKITBIO073</t>
  </si>
  <si>
    <t>TDEEMMH004</t>
  </si>
  <si>
    <t>TDEEMMH010</t>
  </si>
  <si>
    <t>HDEEM-45/90</t>
  </si>
  <si>
    <t>HDEEM-10/15</t>
  </si>
  <si>
    <t>TDEEM0H218</t>
  </si>
  <si>
    <t>TDEEM0H221</t>
  </si>
  <si>
    <t>HDEEM-180</t>
  </si>
  <si>
    <t>HDEEM-210</t>
  </si>
  <si>
    <t>TDEE0MH004</t>
  </si>
  <si>
    <t>TDEE0MH010</t>
  </si>
  <si>
    <t>TDEE00H218</t>
  </si>
  <si>
    <t>TDEE00H221</t>
  </si>
  <si>
    <t>HDEE-180</t>
  </si>
  <si>
    <t>HDEE-210</t>
  </si>
  <si>
    <t>TDCSMMH004</t>
  </si>
  <si>
    <t>TDCSMMH010</t>
  </si>
  <si>
    <t>HDCSM-4590/50 L.</t>
  </si>
  <si>
    <t>HDCSM-1015/50 L.</t>
  </si>
  <si>
    <t>TDCSM0H218</t>
  </si>
  <si>
    <t>TSAN000070</t>
  </si>
  <si>
    <t>TSAN000071</t>
  </si>
  <si>
    <t>TSAN000072</t>
  </si>
  <si>
    <t>TSAN000073</t>
  </si>
  <si>
    <t>SANIT DC 100</t>
  </si>
  <si>
    <t>SANIT DC 150</t>
  </si>
  <si>
    <t>SANIT DC 200</t>
  </si>
  <si>
    <t>SANIT DC 250</t>
  </si>
  <si>
    <t>TDCSM0H221</t>
  </si>
  <si>
    <t>HDCSM-1860/50 L.</t>
  </si>
  <si>
    <t>HDCSM-2160/50 L.</t>
  </si>
  <si>
    <t>TDCS0MH004</t>
  </si>
  <si>
    <t>TDCS0MH010</t>
  </si>
  <si>
    <t>TDCS00H218</t>
  </si>
  <si>
    <t>TDCS00H221</t>
  </si>
  <si>
    <t>HDCS-1860/80 L.</t>
  </si>
  <si>
    <t>HDCS-2160/80 L.</t>
  </si>
  <si>
    <t>TKITSRF014</t>
  </si>
  <si>
    <t>TKITSRF015</t>
  </si>
  <si>
    <t>TKITSRF016</t>
  </si>
  <si>
    <t>KIT SUELO RADIANTE SRFM2/EV30 TOUCH</t>
  </si>
  <si>
    <t>KIT SUELO RADIANTE SRFM2/EV40 TOUCH</t>
  </si>
  <si>
    <t>KIT SUELO RADIANTE SRFC2/EV TOUCH</t>
  </si>
  <si>
    <t>TKITSRA007</t>
  </si>
  <si>
    <t>TKITSRA008</t>
  </si>
  <si>
    <t>KIT SUELO RADIANTE SRAC2/EV</t>
  </si>
  <si>
    <t>KIT SUELO RADIANTE SRAM2/EV</t>
  </si>
  <si>
    <t>TKITSRA005</t>
  </si>
  <si>
    <t>TKITSRA006</t>
  </si>
  <si>
    <t>TKITSRF012</t>
  </si>
  <si>
    <t>TKITSRF013</t>
  </si>
  <si>
    <t>TKITSRN005</t>
  </si>
  <si>
    <t>KIT SUELO RADIANTE SRN1 2004</t>
  </si>
  <si>
    <t>TKITSRJ003</t>
  </si>
  <si>
    <t>TEVOS00075</t>
  </si>
  <si>
    <t>TEVOS00076</t>
  </si>
  <si>
    <t>TEVOS00077</t>
  </si>
  <si>
    <t>TEVOS00078</t>
  </si>
  <si>
    <t>TEVOS00079</t>
  </si>
  <si>
    <t>TEVOS00080</t>
  </si>
  <si>
    <t>TEVOS00081</t>
  </si>
  <si>
    <t>TEVOS00082</t>
  </si>
  <si>
    <t>FUSION</t>
  </si>
  <si>
    <t>EVOLUTION SOLAR 30 HDX - 1L</t>
  </si>
  <si>
    <t>EVOLUTION SOLAR 30 HDX - 2L</t>
  </si>
  <si>
    <t xml:space="preserve">EVOLUTION SOLAR 30 HDX - 1L </t>
  </si>
  <si>
    <t>EVOLUTION SOLAR 30 HDX - 1XL</t>
  </si>
  <si>
    <t>HDCS-45 90/80 L.</t>
  </si>
  <si>
    <t>HDCS-10 15/80 L.</t>
  </si>
  <si>
    <t>MCF HDN</t>
  </si>
  <si>
    <t>MCF HDX</t>
  </si>
  <si>
    <t>MCF SOLAR HDX</t>
  </si>
  <si>
    <t>MCF HDXV</t>
  </si>
  <si>
    <t>SIRENA HFD</t>
  </si>
  <si>
    <t>SIRENA CAL H e</t>
  </si>
  <si>
    <t>SIRENA CAL HFD e</t>
  </si>
  <si>
    <t>SIRENA CAL HV e</t>
  </si>
  <si>
    <t>SIRENA MIX DUO H e</t>
  </si>
  <si>
    <t>SIRENA MIX DUO HV e</t>
  </si>
  <si>
    <t>SIRENA SOLAR HFD</t>
  </si>
  <si>
    <t>TERMA H</t>
  </si>
  <si>
    <t>TERMA HV</t>
  </si>
  <si>
    <t>EVOLUTION HFM</t>
  </si>
  <si>
    <t>EVOLUTION HFC</t>
  </si>
  <si>
    <t>EVOLUTION HAC</t>
  </si>
  <si>
    <t>EVOLUTION HAM</t>
  </si>
  <si>
    <t>SIRENA CAL He / SIRENA HV e</t>
  </si>
  <si>
    <t>SIRENA MIX DUO H e / SIRENA MIX DUO HV e</t>
  </si>
  <si>
    <t>AVANTTIA SOLAR H / MCF SOLAR H</t>
  </si>
  <si>
    <t>EVOLUTION SOLAR HDX</t>
  </si>
  <si>
    <t>EVOLUTION SOLAR HFD</t>
  </si>
  <si>
    <t>EVOLUTION HFDX</t>
  </si>
  <si>
    <t>SANIT / SIRENA / EVOLUTION H</t>
  </si>
  <si>
    <t>EVOLUTION SOLAR 30 HDX - 2XL</t>
  </si>
  <si>
    <t xml:space="preserve">EVOLUTION SOLAR 30 HDX - 2XL </t>
  </si>
  <si>
    <t>TEVOS00083</t>
  </si>
  <si>
    <t>TEVOS00084</t>
  </si>
  <si>
    <t>TEVOS00085</t>
  </si>
  <si>
    <t>TEVOS00086</t>
  </si>
  <si>
    <t>TEVOS00087</t>
  </si>
  <si>
    <t>TEVOS00088</t>
  </si>
  <si>
    <t>TEVOS00089</t>
  </si>
  <si>
    <t>TEVOS00090</t>
  </si>
  <si>
    <t>EVOLUTION SOLAR 40 HDX - 1L</t>
  </si>
  <si>
    <t>EVOLUTION SOLAR 40 HDX - 2L</t>
  </si>
  <si>
    <t>CAPOT CUBRE QUEMADOR ( JAKA HFD 30/HFD 50)</t>
  </si>
  <si>
    <t>TCAP000006</t>
  </si>
  <si>
    <t>TCAP000007</t>
  </si>
  <si>
    <t>CAPOT CUBRE QUEMADOR ( JAKA HFD 60)</t>
  </si>
  <si>
    <t xml:space="preserve">JAKA HFD </t>
  </si>
  <si>
    <t xml:space="preserve">EVOLUTION SOLAR 40 HDX - 1L </t>
  </si>
  <si>
    <t xml:space="preserve">EVOLUTION SOLAR 40 HDX - 2L </t>
  </si>
  <si>
    <t>EVOLUTION SOLAR 40 HDX - 1XL</t>
  </si>
  <si>
    <t>EVOLUTION SOLAR 40 HDX - 2XL</t>
  </si>
  <si>
    <t xml:space="preserve">EVOLUTION SOLAR 40 HDX - 1XL </t>
  </si>
  <si>
    <t xml:space="preserve">EVOLUTION SOLAR 40 HDX - 2XL </t>
  </si>
  <si>
    <t>TMCXS00080</t>
  </si>
  <si>
    <t>TMCXS00081</t>
  </si>
  <si>
    <t>TMCXS00082</t>
  </si>
  <si>
    <t>TMCXS00083</t>
  </si>
  <si>
    <t>TMCXS00084</t>
  </si>
  <si>
    <t>TMCXS00085</t>
  </si>
  <si>
    <t>TMCXS00086</t>
  </si>
  <si>
    <t>TMCXS00087</t>
  </si>
  <si>
    <t>TMCXS00088</t>
  </si>
  <si>
    <t>TMCXS00089</t>
  </si>
  <si>
    <t>TMCXS00090</t>
  </si>
  <si>
    <t>TMCXS00091</t>
  </si>
  <si>
    <t>TMCXS00092</t>
  </si>
  <si>
    <t>TMCXS00093</t>
  </si>
  <si>
    <t>TMCXS00094</t>
  </si>
  <si>
    <t>TMCXS00095</t>
  </si>
  <si>
    <t>MCF SOLAR 30 HDX - 1L</t>
  </si>
  <si>
    <t>MCF SOLAR 30 HDX PLUS - 1L</t>
  </si>
  <si>
    <t>MCF SOLAR 30 HDX - 2L</t>
  </si>
  <si>
    <t>MCF SOLAR 30 HDX PLUS - 2L</t>
  </si>
  <si>
    <t xml:space="preserve">MCF SOLAR 30 HDX - 1L </t>
  </si>
  <si>
    <t xml:space="preserve">MCF SOLAR 30 HDX PLUS - 2L </t>
  </si>
  <si>
    <t>tres bultos</t>
  </si>
  <si>
    <t>MCF SOLAR 30 HDX - 1XL</t>
  </si>
  <si>
    <t>MCF SOLAR 30 HDX PLUS - 1XL</t>
  </si>
  <si>
    <t>MCF SOLAR 30 HDX - 2XL</t>
  </si>
  <si>
    <t>MCF SOLAR 30 HDX PLUS - 2XL</t>
  </si>
  <si>
    <t xml:space="preserve">MCF SOLAR 30 HDX  - 1XL </t>
  </si>
  <si>
    <t>MCF SOLAR 30 HDX  PLUS - 1XL</t>
  </si>
  <si>
    <t xml:space="preserve">MCF SOLAR 30 HDX  - 2XL </t>
  </si>
  <si>
    <t xml:space="preserve">MCF SOLAR 30 DX PLUS - 2XL </t>
  </si>
  <si>
    <t>TMCXS00096</t>
  </si>
  <si>
    <t>TMCXS00097</t>
  </si>
  <si>
    <t>TMCXS00098</t>
  </si>
  <si>
    <t>TMCXS00099</t>
  </si>
  <si>
    <t>TMCXS00100</t>
  </si>
  <si>
    <t>TMCXS00101</t>
  </si>
  <si>
    <t>TMCXS00102</t>
  </si>
  <si>
    <t>TMCXS00103</t>
  </si>
  <si>
    <t>TMCXS00104</t>
  </si>
  <si>
    <t>TMCXS00105</t>
  </si>
  <si>
    <t>TMCXS00106</t>
  </si>
  <si>
    <t>TMCXS00107</t>
  </si>
  <si>
    <t>TMCXS00108</t>
  </si>
  <si>
    <t>TMCXS00109</t>
  </si>
  <si>
    <t>TMCXS00110</t>
  </si>
  <si>
    <t>TMCXS00111</t>
  </si>
  <si>
    <t>MCF SOLAR 40 HDX - 1L</t>
  </si>
  <si>
    <t>MCF SOLAR 40 HDX PLUS - 1L</t>
  </si>
  <si>
    <t>MCF SOLAR 40 HDX - 2L</t>
  </si>
  <si>
    <t>MCF SOLAR 40 HDX PLUS - 2L</t>
  </si>
  <si>
    <t xml:space="preserve">MCF SOLAR 40 HDX - 1L </t>
  </si>
  <si>
    <t xml:space="preserve">MCF SOLAR 40 HDX PLUS - 2L </t>
  </si>
  <si>
    <t>MCF SOLAR 40 HDX - 1XL</t>
  </si>
  <si>
    <t>MCF SOLAR 40 HDX PLUS - 1XL</t>
  </si>
  <si>
    <t>MCF SOLAR 40 HDX - 2XL</t>
  </si>
  <si>
    <t>MCF SOLAR 40 HDX PLUS - 2XL</t>
  </si>
  <si>
    <t>DUAL CLIMA</t>
  </si>
  <si>
    <t>CFOV000187</t>
  </si>
  <si>
    <t>TKITDCL000</t>
  </si>
  <si>
    <t>FILTRO DE ENTRADA DE AGUA 1'</t>
  </si>
  <si>
    <t>KIT HIDRÁULICO HP</t>
  </si>
  <si>
    <t>TDBT000016</t>
  </si>
  <si>
    <t>BT 50</t>
  </si>
  <si>
    <t>DEPÓSITO DE INERCIA</t>
  </si>
  <si>
    <t>TDBT000019</t>
  </si>
  <si>
    <t>BT DUO HE 180/60</t>
  </si>
  <si>
    <t>TDBT000020</t>
  </si>
  <si>
    <t>TDBT000021</t>
  </si>
  <si>
    <t>BT TRIO 200/50</t>
  </si>
  <si>
    <t>BT TRIO 200/80</t>
  </si>
  <si>
    <t>TSAN000061</t>
  </si>
  <si>
    <t>TSAN000062</t>
  </si>
  <si>
    <t>TSAN000063</t>
  </si>
  <si>
    <t>SANIT HE 150</t>
  </si>
  <si>
    <t>SANIT HE 200</t>
  </si>
  <si>
    <t>SANIT HE 300</t>
  </si>
  <si>
    <t>TSAN000064</t>
  </si>
  <si>
    <t>TSAN000065</t>
  </si>
  <si>
    <t>SANIT HE 200 DS</t>
  </si>
  <si>
    <t>SANIT HE 300 DS</t>
  </si>
  <si>
    <t>TLIG000013</t>
  </si>
  <si>
    <t>TLIG000014</t>
  </si>
  <si>
    <t>TLIG000015</t>
  </si>
  <si>
    <t>LIGNUM NG 20</t>
  </si>
  <si>
    <t>LIGNUM NG 30</t>
  </si>
  <si>
    <t>LIGNUM NG 40</t>
  </si>
  <si>
    <t>LIGNUM NG</t>
  </si>
  <si>
    <t>TKITLIG003</t>
  </si>
  <si>
    <t>TKITLIG004</t>
  </si>
  <si>
    <t>TKITLIG005</t>
  </si>
  <si>
    <t>KIT ANTICONDENSADOS LIGNUM NG 20</t>
  </si>
  <si>
    <t>KIT ANTICONDENSADOS LIGNUM NG 30</t>
  </si>
  <si>
    <t>TEVO000076</t>
  </si>
  <si>
    <t>EVOLUTION EV 25 HFM</t>
  </si>
  <si>
    <t>TEVT000031</t>
  </si>
  <si>
    <t>TEVT000032</t>
  </si>
  <si>
    <t>TEVT000033</t>
  </si>
  <si>
    <t>EVOL TOP NG 24</t>
  </si>
  <si>
    <t>EVOL TOP NG 28</t>
  </si>
  <si>
    <t>EVOL TOP NG 32</t>
  </si>
  <si>
    <t>EVOL TOP NG</t>
  </si>
  <si>
    <t>TAVA000164</t>
  </si>
  <si>
    <t>TAVA000165</t>
  </si>
  <si>
    <t>TAVA000166</t>
  </si>
  <si>
    <t>TAVA000167</t>
  </si>
  <si>
    <t>CELC000523</t>
  </si>
  <si>
    <t>KIT ANTICONDENSADOS LIGNUM NG 40</t>
  </si>
  <si>
    <t>TKITBIO078</t>
  </si>
  <si>
    <t>TKITBIO079</t>
  </si>
  <si>
    <t>TKITBIO080</t>
  </si>
  <si>
    <t>TKITBIO081</t>
  </si>
  <si>
    <t>SILO 2.0 (2 Tn)</t>
  </si>
  <si>
    <t>SILO 3.0 (3 Tn)</t>
  </si>
  <si>
    <t>SILO 5.0 (5 Tn)</t>
  </si>
  <si>
    <t>SILO 4.0 (4 Tn)</t>
  </si>
  <si>
    <t>TSAN000044</t>
  </si>
  <si>
    <t>TSAN000045</t>
  </si>
  <si>
    <t>TSAN000046</t>
  </si>
  <si>
    <t>TSAN000047</t>
  </si>
  <si>
    <t>TSAN000048</t>
  </si>
  <si>
    <t>SANIT SE 100</t>
  </si>
  <si>
    <t>SANIT SE 150</t>
  </si>
  <si>
    <t>SANIT SE 200</t>
  </si>
  <si>
    <t>SANIT SE 250</t>
  </si>
  <si>
    <t>SANIT SE 300</t>
  </si>
  <si>
    <t>ACUMULADORES ACS</t>
  </si>
  <si>
    <t>TKITACU217</t>
  </si>
  <si>
    <t>TKITACU218</t>
  </si>
  <si>
    <t>PROTECCIÓN CATÓDICA SANIT 100/150</t>
  </si>
  <si>
    <t>PROTECCIÓN CATÓDICA SANIT 200/250</t>
  </si>
  <si>
    <t>TKITACU219</t>
  </si>
  <si>
    <t>KIT HIDRAULICO SANIT S</t>
  </si>
  <si>
    <t>TKITACU221</t>
  </si>
  <si>
    <t>MANGUITOS DIELÉCTRICOS 3/4''</t>
  </si>
  <si>
    <t>CFOV000181</t>
  </si>
  <si>
    <t>TSAN000052</t>
  </si>
  <si>
    <t>TSAN000053</t>
  </si>
  <si>
    <t>TSAN000054</t>
  </si>
  <si>
    <t>TSAN000055</t>
  </si>
  <si>
    <t>TSAN000056</t>
  </si>
  <si>
    <t>TSAN000057</t>
  </si>
  <si>
    <t>TSAN000058</t>
  </si>
  <si>
    <t>TSAN000059</t>
  </si>
  <si>
    <t>TSAN000060</t>
  </si>
  <si>
    <t>SANIT S 100</t>
  </si>
  <si>
    <t>SANIT S 150</t>
  </si>
  <si>
    <t>SANIT S 200</t>
  </si>
  <si>
    <t>SANIT S 250</t>
  </si>
  <si>
    <t>SANIT S 300</t>
  </si>
  <si>
    <t>SANIT S 500</t>
  </si>
  <si>
    <t>SANIT S 750</t>
  </si>
  <si>
    <t>SANIT S 1000</t>
  </si>
  <si>
    <t>SANIT S 1000 SBH</t>
  </si>
  <si>
    <t>MINNY</t>
  </si>
  <si>
    <t xml:space="preserve">MCF SOLAR 40 HDX  - 1XL </t>
  </si>
  <si>
    <t xml:space="preserve">MCF SOLAR 40 HDX  PLUS - 1XL </t>
  </si>
  <si>
    <t xml:space="preserve">MCF SOLAR 40 HDX  - 2XL </t>
  </si>
  <si>
    <t xml:space="preserve">MCF SOLAR 40 HDX PLUS - 2XL </t>
  </si>
  <si>
    <t>TEVOS00091</t>
  </si>
  <si>
    <t>TEVOS00092</t>
  </si>
  <si>
    <t>TEVOS00093</t>
  </si>
  <si>
    <t>TEVOS00094</t>
  </si>
  <si>
    <t>EVOLUTION SOLAR 30 HFD L</t>
  </si>
  <si>
    <t xml:space="preserve">EVOLUTION SOLAR 30 HFD L </t>
  </si>
  <si>
    <t>EVOLUTION SOLAR 30 HFD XL</t>
  </si>
  <si>
    <t xml:space="preserve">EVOLUTION SOLAR 30 HFD XL </t>
  </si>
  <si>
    <t>TEVOS00095</t>
  </si>
  <si>
    <t>TEVOS00096</t>
  </si>
  <si>
    <t>TEVOS00097</t>
  </si>
  <si>
    <t>TEVOS00098</t>
  </si>
  <si>
    <t>EVOLUTION SOLAR 40 HFD L</t>
  </si>
  <si>
    <t xml:space="preserve">EVOLUTION SOLAR 40 HFD L </t>
  </si>
  <si>
    <t>EVOLUTION SOLAR 40 HFD XL</t>
  </si>
  <si>
    <t xml:space="preserve">EVOLUTION SOLAR 40 HFD XL </t>
  </si>
  <si>
    <t>TSIRS00048</t>
  </si>
  <si>
    <t>TSIRS00049</t>
  </si>
  <si>
    <t>TSIRS00050</t>
  </si>
  <si>
    <t>TKITACU224</t>
  </si>
  <si>
    <t>TKITACU225</t>
  </si>
  <si>
    <t>TLIG000016</t>
  </si>
  <si>
    <t>TLIG000017</t>
  </si>
  <si>
    <t>TLIG000018</t>
  </si>
  <si>
    <t>TLIG000019</t>
  </si>
  <si>
    <t>TKITBIO087</t>
  </si>
  <si>
    <t>TSAN000066</t>
  </si>
  <si>
    <t>TSAN000067</t>
  </si>
  <si>
    <t>TSAN000068</t>
  </si>
  <si>
    <t>TSAN000069</t>
  </si>
  <si>
    <t>SANIT DCE 100</t>
  </si>
  <si>
    <t>SANIT DCE 150</t>
  </si>
  <si>
    <t>SANIT DCE 200</t>
  </si>
  <si>
    <t>SANIT DCE 250</t>
  </si>
  <si>
    <t>Kit de vaso de expansión calefacción FUSION HE</t>
  </si>
  <si>
    <t>Kit bomba de apoyo FUSION HE</t>
  </si>
  <si>
    <t>Kit de resistencia 1,5 kW FUSION</t>
  </si>
  <si>
    <t>Kit de resistencia 2,5 kW FUSION</t>
  </si>
  <si>
    <t>Kit de resistencia 3,5 kW FUSION</t>
  </si>
  <si>
    <t>FUSION HE 150</t>
  </si>
  <si>
    <t>FUSION HE 200</t>
  </si>
  <si>
    <t>FUSION HE 300</t>
  </si>
  <si>
    <t>FUSION TRIO 200/50</t>
  </si>
  <si>
    <t>FUSION TRIO 200/80</t>
  </si>
  <si>
    <t>Kit para hueso de aceituna 25</t>
  </si>
  <si>
    <t>Protección catódica HYDRINOX 150 S</t>
  </si>
  <si>
    <t>Protección catódica HYDRINOX 200 S</t>
  </si>
  <si>
    <t>Protección catódica HYDRINOX 300 S</t>
  </si>
  <si>
    <t>1200x710x626</t>
  </si>
  <si>
    <t>1800x710x626</t>
  </si>
  <si>
    <t>TSIRS00051</t>
  </si>
  <si>
    <t>TSIRS00052</t>
  </si>
  <si>
    <t>TSIRS00053</t>
  </si>
  <si>
    <t>TSIRS00054</t>
  </si>
  <si>
    <t>TSIRS00055</t>
  </si>
  <si>
    <t>TSIRS00056</t>
  </si>
  <si>
    <t>TSIRS00057</t>
  </si>
  <si>
    <t>TSIRS00058</t>
  </si>
  <si>
    <t>TSIRS00059</t>
  </si>
  <si>
    <t>TSIRS00060</t>
  </si>
  <si>
    <t>TSIRS00061</t>
  </si>
  <si>
    <t>TSIRS00062</t>
  </si>
  <si>
    <t>TSIRS00063</t>
  </si>
  <si>
    <t>SIRENA SOLAR 30 HFD L</t>
  </si>
  <si>
    <t>SIRENA SOLAR 30 HFD PLUS L</t>
  </si>
  <si>
    <t xml:space="preserve">SIRENA SOLAR 30 HFD L </t>
  </si>
  <si>
    <t>SIRENA SOLAR 30 HFD XL</t>
  </si>
  <si>
    <t>SIRENA SOLAR 30 HFD PLUS XL</t>
  </si>
  <si>
    <t xml:space="preserve">SIRENA SOLAR 30 HFD XL </t>
  </si>
  <si>
    <t xml:space="preserve">SIRENA SOLAR 30 HFD PLUS XL </t>
  </si>
  <si>
    <t>SIRENA SOLAR 40 HFD L</t>
  </si>
  <si>
    <t>SIRENA SOLAR 40 HFD PLUS L</t>
  </si>
  <si>
    <t xml:space="preserve">SIRENA SOLAR 40 HFD L </t>
  </si>
  <si>
    <t xml:space="preserve">SIRENA SOLAR 40 HFD PLUS L </t>
  </si>
  <si>
    <t>SIRENA SOLAR 40 HFD XL</t>
  </si>
  <si>
    <t>SIRENA SOLAR 40 HFD PLUS XL</t>
  </si>
  <si>
    <t xml:space="preserve">SIRENA SOLAR 40 HFD XL </t>
  </si>
  <si>
    <t xml:space="preserve">SIRENA SOLAR 40 HFD PLUS XL </t>
  </si>
  <si>
    <t>TKITSOL000</t>
  </si>
  <si>
    <t>TMCXE00036</t>
  </si>
  <si>
    <t>TMCXE00037</t>
  </si>
  <si>
    <t>TMCXE00038</t>
  </si>
  <si>
    <t>TMCXE00039</t>
  </si>
  <si>
    <t>TMCXE00040</t>
  </si>
  <si>
    <t>TMCXE00041</t>
  </si>
  <si>
    <t>TMCXE00043</t>
  </si>
  <si>
    <t>TMCXE00044</t>
  </si>
  <si>
    <t>TMCXE00045</t>
  </si>
  <si>
    <t>TMCXE00046</t>
  </si>
  <si>
    <t>TMCXE00047</t>
  </si>
  <si>
    <t>MCF 30-HDX 100 LTS e</t>
  </si>
  <si>
    <t>MCF 40-HDX 100 LTS e</t>
  </si>
  <si>
    <t>MCF 50-HDX 100 LTS e</t>
  </si>
  <si>
    <t>MCF 30-HDX 130 LTS e</t>
  </si>
  <si>
    <t>MCF 40-HDX 130 LTS e</t>
  </si>
  <si>
    <t>MCF 50-HDX 130 LTS e</t>
  </si>
  <si>
    <t>TMCXVE0024</t>
  </si>
  <si>
    <t>TMCXVE0025</t>
  </si>
  <si>
    <t>TMCXVE0026</t>
  </si>
  <si>
    <t>TMCXVE0027</t>
  </si>
  <si>
    <t>TMCXVE0028</t>
  </si>
  <si>
    <t>TMCXVE0029</t>
  </si>
  <si>
    <t>TMCXVE0030</t>
  </si>
  <si>
    <t>TMCXVE0031</t>
  </si>
  <si>
    <t>MCF 30-HDXV 100 LTS e</t>
  </si>
  <si>
    <t>MCF 40-HDXV 100 LTS e</t>
  </si>
  <si>
    <t>MCF 30-HDXV 130 LTS e</t>
  </si>
  <si>
    <t>MCF 40-HDXV 130 LTS e</t>
  </si>
  <si>
    <t>TSIRCEV0C2</t>
  </si>
  <si>
    <t>TSIRCEV0C3</t>
  </si>
  <si>
    <t>SIRENA CAL 25 HV e</t>
  </si>
  <si>
    <t>SIRENA CAL 35 HV e</t>
  </si>
  <si>
    <t>TSIRCE00C2</t>
  </si>
  <si>
    <t>TSIRCE00C3</t>
  </si>
  <si>
    <t>TSIRCE00F3</t>
  </si>
  <si>
    <t>TSIRCE00F4</t>
  </si>
  <si>
    <t>TSIRCE00F5</t>
  </si>
  <si>
    <t>SIRENA CAL 25 H e</t>
  </si>
  <si>
    <t>SIRENA CAL 35 H e</t>
  </si>
  <si>
    <t>SIRENA CAL HFD 30 e</t>
  </si>
  <si>
    <t>SIRENA CAL HFD 40 e</t>
  </si>
  <si>
    <t>SIRENA CAL HFD 50 e</t>
  </si>
  <si>
    <t>TSIRMEV0C2</t>
  </si>
  <si>
    <t>TSIRMEV0C3</t>
  </si>
  <si>
    <t>SIRENA MIX DUO 25 HV e</t>
  </si>
  <si>
    <t>SIRENA MIX DUO 35 HV e</t>
  </si>
  <si>
    <t>TSIRME00C2</t>
  </si>
  <si>
    <t>TSIRME00C3</t>
  </si>
  <si>
    <t>TSIRME00F2</t>
  </si>
  <si>
    <t>TSIRME00F3</t>
  </si>
  <si>
    <t>SIRENA MIX DUO 25 H e</t>
  </si>
  <si>
    <t>SIRENA MIX DUO 35 H e</t>
  </si>
  <si>
    <t>SIRENA MIX DUO HFD-30 e</t>
  </si>
  <si>
    <t>SIRENA CAL HFD-50</t>
  </si>
  <si>
    <t>Clase eficiencia energética</t>
  </si>
  <si>
    <t>SIRENA MIX DUO HFD-40 e</t>
  </si>
  <si>
    <t>RESISTENCIA ELECTRICA 1,5 KW</t>
  </si>
  <si>
    <t>RESISTENCIA ELECTRICA 2,5 KW</t>
  </si>
  <si>
    <t>TPRO000000</t>
  </si>
  <si>
    <t>PROGRAMADOR DIARIO/ANALOGICO OPC.</t>
  </si>
  <si>
    <t>TQDM000006</t>
  </si>
  <si>
    <t>Q. DOMESTIC D-6</t>
  </si>
  <si>
    <t>355x320x545</t>
  </si>
  <si>
    <t>TQDM000010</t>
  </si>
  <si>
    <t>Q. DOMESTIC D-10</t>
  </si>
  <si>
    <t>TQDMV0C004</t>
  </si>
  <si>
    <t>Q. DOMESTIC D3</t>
  </si>
  <si>
    <t>320x375x320</t>
  </si>
  <si>
    <t>TQDMV0L004</t>
  </si>
  <si>
    <t>Q. DOMESTIC D4</t>
  </si>
  <si>
    <t>TQDMVPC004</t>
  </si>
  <si>
    <t>Q. DOMESTIC D3 P</t>
  </si>
  <si>
    <t>TQDMVPL004</t>
  </si>
  <si>
    <t>HTP 100-150</t>
  </si>
  <si>
    <t>HTP 130-200</t>
  </si>
  <si>
    <t>Q. DOMESTIC D4 P</t>
  </si>
  <si>
    <t>SONDA COLECTOR SOLAR SILICONA 3 MTS.</t>
  </si>
  <si>
    <t>SANIT</t>
  </si>
  <si>
    <t>1010x640x770</t>
  </si>
  <si>
    <t>SANIT 100 GR</t>
  </si>
  <si>
    <t>SANIT 130 GR</t>
  </si>
  <si>
    <t>1000X550X760</t>
  </si>
  <si>
    <t>1000X550X960</t>
  </si>
  <si>
    <t>1000X550X1060</t>
  </si>
  <si>
    <t>1000x550x760</t>
  </si>
  <si>
    <t>1000x550x830</t>
  </si>
  <si>
    <t>1000x650x840</t>
  </si>
  <si>
    <t>1000x650x880</t>
  </si>
  <si>
    <t>1720X640X880</t>
  </si>
  <si>
    <t>1880X640X820</t>
  </si>
  <si>
    <t>1720x650x860</t>
  </si>
  <si>
    <t>1890x650x850</t>
  </si>
  <si>
    <t>KIT VALVULA MEZCLADORA ACS TERMA</t>
  </si>
  <si>
    <t>CFOV000021</t>
  </si>
  <si>
    <t>MANGUITO DIELECTRICO 1" (SANIT - DSPACK 300/500)</t>
  </si>
  <si>
    <t>Varios</t>
  </si>
  <si>
    <t>CFOV000031</t>
  </si>
  <si>
    <t>VASO EXPANSION ACS 18 L. (Sanit 300/500)</t>
  </si>
  <si>
    <t>KIT HIDRAULICO 20 OD</t>
  </si>
  <si>
    <t>KIT HIDRAULICO 30 OD</t>
  </si>
  <si>
    <t>KIT HIDRAULICO 40 OD</t>
  </si>
  <si>
    <t>TKITJAK003</t>
  </si>
  <si>
    <t>TKITJAK004</t>
  </si>
  <si>
    <t>TKITJAK005</t>
  </si>
  <si>
    <t>RESISTENCIA ELECTRICA 3,5 KW.</t>
  </si>
  <si>
    <t>CVAL000012</t>
  </si>
  <si>
    <t>CELC000198</t>
  </si>
  <si>
    <t>CELC000225</t>
  </si>
  <si>
    <t>CELC000293</t>
  </si>
  <si>
    <t>CVAL000010</t>
  </si>
  <si>
    <t>VALVULA DE SEGURIDAD ACS (SANIT - DSPACK 300/500)</t>
  </si>
  <si>
    <t>CVAL000035</t>
  </si>
  <si>
    <t>VALVULA MEZCLADORA</t>
  </si>
  <si>
    <t>TKITACU000</t>
  </si>
  <si>
    <t>8435134816227</t>
  </si>
  <si>
    <t>KIT HIDRAULICO S 200</t>
  </si>
  <si>
    <t>SOPORTE MURAL</t>
  </si>
  <si>
    <t>TKITACU004</t>
  </si>
  <si>
    <t>8435134816319</t>
  </si>
  <si>
    <t>JAKA HFS-30</t>
  </si>
  <si>
    <t>JAKA HFS-40</t>
  </si>
  <si>
    <t>JAKA HFS-50</t>
  </si>
  <si>
    <t>JAKA HFS-60</t>
  </si>
  <si>
    <t>JAKA HFS-70</t>
  </si>
  <si>
    <t>JAKA HFS-80</t>
  </si>
  <si>
    <t>TJAK000065</t>
  </si>
  <si>
    <t>TJAK000066</t>
  </si>
  <si>
    <t>TJAK000067</t>
  </si>
  <si>
    <t>TJAK000068</t>
  </si>
  <si>
    <t>SONDA ACUMULADOR A.C.S.</t>
  </si>
  <si>
    <t>TKITBIO022</t>
  </si>
  <si>
    <t>KIT HIDRAULICO MT</t>
  </si>
  <si>
    <t>TKITBIO023</t>
  </si>
  <si>
    <t>KIT HIDRAULICO DMT</t>
  </si>
  <si>
    <t>KIT HIDRAULICO BIO M</t>
  </si>
  <si>
    <t>KIT HIDRAULICO BIO D2M/2MS</t>
  </si>
  <si>
    <t>KIT HIDRAULICO BIO DM/MS</t>
  </si>
  <si>
    <t>(2175x1040x800)(1800x660x770)</t>
  </si>
  <si>
    <t>(2175x1040x890)(1800x660x770)</t>
  </si>
  <si>
    <t>(2175x1240x800)(1800x660x770)</t>
  </si>
  <si>
    <t>(2175x1240x890)(1800x660x770)</t>
  </si>
  <si>
    <t>(2175x1040x800)(1850x660x845)</t>
  </si>
  <si>
    <t>TKITBIO043</t>
  </si>
  <si>
    <t>TKITBIO044</t>
  </si>
  <si>
    <t xml:space="preserve">RESISTENCIA ELÉCTRICA HTP   </t>
  </si>
  <si>
    <t xml:space="preserve">PROTECCION CATÓDICA HTP   </t>
  </si>
  <si>
    <t>VALVULA DE SEGURIDAD DE DESCÁRGA TÉRMICA</t>
  </si>
  <si>
    <t>TKITACU211</t>
  </si>
  <si>
    <t>TEVO000041</t>
  </si>
  <si>
    <t>EVOLUTION EV 20 HFC</t>
  </si>
  <si>
    <t>EVOLUTION EV</t>
  </si>
  <si>
    <t>TEVO000040</t>
  </si>
  <si>
    <t>TEVO000039</t>
  </si>
  <si>
    <t>EVOLUTION EV 20 HFDX</t>
  </si>
  <si>
    <t>EVOLUTION EV 20 HFDX + S.RAD</t>
  </si>
  <si>
    <t>TJAK000071</t>
  </si>
  <si>
    <t>TJAK000072</t>
  </si>
  <si>
    <t>JAKA 20 HFD CONDENS</t>
  </si>
  <si>
    <t>JAKA 30 HFD CONDENS</t>
  </si>
  <si>
    <t>JAKA HFD CONDENS</t>
  </si>
  <si>
    <t>TKITJAF004</t>
  </si>
  <si>
    <t>KIT HIDRAULICO PARA JAKA HFD CONDENS</t>
  </si>
  <si>
    <t>JAKA HFD</t>
  </si>
  <si>
    <t>JAKA HFS</t>
  </si>
  <si>
    <t>TKITBIO054</t>
  </si>
  <si>
    <t>TKITBT0000</t>
  </si>
  <si>
    <t>KIT BT M</t>
  </si>
  <si>
    <t>TKITBT0001</t>
  </si>
  <si>
    <t>KIT BT DM</t>
  </si>
  <si>
    <t>TKITBT0002</t>
  </si>
  <si>
    <t>KIT BT MS</t>
  </si>
  <si>
    <t>TKITBT0003</t>
  </si>
  <si>
    <t>KIT BT DMS</t>
  </si>
  <si>
    <t>TKITBT0004</t>
  </si>
  <si>
    <t>KIT BT 2M</t>
  </si>
  <si>
    <t>TKITBT0005</t>
  </si>
  <si>
    <t>KIT BT 2MS</t>
  </si>
  <si>
    <t>KIT DM</t>
  </si>
  <si>
    <t>TKITELE000</t>
  </si>
  <si>
    <t>TKITBIO001</t>
  </si>
  <si>
    <t>TKITBIO000</t>
  </si>
  <si>
    <t>CURVA 90º 100 INOX</t>
  </si>
  <si>
    <t>CGAS000357</t>
  </si>
  <si>
    <t>CGAS000358</t>
  </si>
  <si>
    <t>CGAS000355</t>
  </si>
  <si>
    <t>CGAS000359</t>
  </si>
  <si>
    <t>CURVA 45º D100</t>
  </si>
  <si>
    <t>CURVA 90º D100</t>
  </si>
  <si>
    <t>TUBO 1 Mº D100</t>
  </si>
  <si>
    <t>DEFLECTOR PARA SALIDA HORIZONTAL D100</t>
  </si>
  <si>
    <t>(2175x1040x890)(1850x660x845)</t>
  </si>
  <si>
    <t>BIOCLASS HC 25/66</t>
  </si>
  <si>
    <t>BIOCLASS HC 43/66</t>
  </si>
  <si>
    <t>BIOCLAS HC 66/66</t>
  </si>
  <si>
    <t>(2175x1240x800)(1850x660x845)</t>
  </si>
  <si>
    <t>(2175x1240x890)(1850x660x845)</t>
  </si>
  <si>
    <t>2175x1040x800</t>
  </si>
  <si>
    <t>2175x1240x800</t>
  </si>
  <si>
    <t>TKITBIO050</t>
  </si>
  <si>
    <t>TKITBIO051</t>
  </si>
  <si>
    <t>TKITBIO052</t>
  </si>
  <si>
    <t>TKITBIO053</t>
  </si>
  <si>
    <t>KIT HIDRAULICO BIO 2M</t>
  </si>
  <si>
    <t>TAPA ELIPTICA CON TOMA DE RESISTENCIA</t>
  </si>
  <si>
    <t>TKITACU005</t>
  </si>
  <si>
    <t>8435134816326</t>
  </si>
  <si>
    <t>PROTECCION CATODICA (100-150)</t>
  </si>
  <si>
    <t>TKITACU006</t>
  </si>
  <si>
    <t>TKITACU007</t>
  </si>
  <si>
    <t>8435134816586</t>
  </si>
  <si>
    <t>TKITACU008</t>
  </si>
  <si>
    <t>8435134816593</t>
  </si>
  <si>
    <t>Clase eficiencia calefacción</t>
  </si>
  <si>
    <t>Clase eficiencia ACS</t>
  </si>
  <si>
    <t>-</t>
  </si>
  <si>
    <t>A</t>
  </si>
  <si>
    <t>A+</t>
  </si>
  <si>
    <t>C</t>
  </si>
  <si>
    <t>B</t>
  </si>
  <si>
    <t>D</t>
  </si>
  <si>
    <t>TE26VVS000</t>
  </si>
  <si>
    <t>REGULATION E26 VVS</t>
  </si>
  <si>
    <t>E</t>
  </si>
  <si>
    <t>TKITACU009</t>
  </si>
  <si>
    <t>8435134816609</t>
  </si>
  <si>
    <t>TKITACU010</t>
  </si>
  <si>
    <t>8435134816616</t>
  </si>
  <si>
    <t>TKITACU011</t>
  </si>
  <si>
    <t>8435134816623</t>
  </si>
  <si>
    <t>TKITACU020</t>
  </si>
  <si>
    <t>PASATUBOS TEJADO INCLINADO</t>
  </si>
  <si>
    <t>Soportes para captadores</t>
  </si>
  <si>
    <t>CGAS000142</t>
  </si>
  <si>
    <t>TE DE REGISTRO CON TOMA PARA CONDENSADOS</t>
  </si>
  <si>
    <t>Conductos para calderas gasoleo-salida inox</t>
  </si>
  <si>
    <t>TKITDCL003</t>
  </si>
  <si>
    <t>TKITDCL004</t>
  </si>
  <si>
    <t>TKITDCL005</t>
  </si>
  <si>
    <t>TKITDCL006</t>
  </si>
  <si>
    <t>TKITDCL007</t>
  </si>
  <si>
    <t>TKITBIO032</t>
  </si>
  <si>
    <t>TKITBIO034</t>
  </si>
  <si>
    <t>TKITACU002</t>
  </si>
  <si>
    <t>TKITHYX009</t>
  </si>
  <si>
    <t>TKITHYX010</t>
  </si>
  <si>
    <t>TKITHYX011</t>
  </si>
  <si>
    <t>TQDMV0C005</t>
  </si>
  <si>
    <t>TMCXE00042</t>
  </si>
  <si>
    <t>D-3 LN SIN PR VENTA</t>
  </si>
  <si>
    <t>TQDMV0L005</t>
  </si>
  <si>
    <t>D-4 LN SIN PR VENTA</t>
  </si>
  <si>
    <t>TQDMVPC005</t>
  </si>
  <si>
    <t>D-3 LN CON PR VENTA</t>
  </si>
  <si>
    <t>TQDMVPL005</t>
  </si>
  <si>
    <t>D-4 LN CON PR VENTA</t>
  </si>
  <si>
    <t>TQDMV0C006</t>
  </si>
  <si>
    <t>D-4 G LN (FD-50)</t>
  </si>
  <si>
    <t>TKIT000005</t>
  </si>
  <si>
    <t>Filtro con desgasificador</t>
  </si>
  <si>
    <t>Conductos para calderas híbridas</t>
  </si>
  <si>
    <t>TBIO000039</t>
  </si>
  <si>
    <t>TBIO000040</t>
  </si>
  <si>
    <t>HTP</t>
  </si>
  <si>
    <t>SONDA PARA DEPOSITO DE INERCIA</t>
  </si>
  <si>
    <t>Kit para salida de doble flujo 1 m.- salida de gases ø 80</t>
  </si>
  <si>
    <t>Kit para salida vertical.- salida de gases ø 60/100</t>
  </si>
  <si>
    <t>Terminal horizontal 1 m.- salida de gases ø 60/100</t>
  </si>
  <si>
    <t>Codo 90º coaxial - salida de gases ø 60/100</t>
  </si>
  <si>
    <t>Codo 45º coaxial - salida de gases ø 60/100</t>
  </si>
  <si>
    <t>Tubo 1 m coaxial - salida de gases ø 60/100</t>
  </si>
  <si>
    <t>Tubo 0,5 m coaxial - salida de gases ø 60/100</t>
  </si>
  <si>
    <t>Kit para salida vertical - salida de gases ø 80/125</t>
  </si>
  <si>
    <t>800x800x500</t>
  </si>
  <si>
    <t>Kit para salida horizontal 1 m.- salida de gases ø 80/125</t>
  </si>
  <si>
    <t>Kit válvula de descarga antihielo</t>
  </si>
  <si>
    <t>CFOV000203</t>
  </si>
  <si>
    <t>Filtro de entrada de agua 1' con llave de corte</t>
  </si>
  <si>
    <t>CFOV000212</t>
  </si>
  <si>
    <t>FILTRO MAGNETICO DECANTADOR</t>
  </si>
  <si>
    <t>110x50x60</t>
  </si>
  <si>
    <t>CVAL000078</t>
  </si>
  <si>
    <t>Válvula de tres vías acumulador</t>
  </si>
  <si>
    <t>TKITACU236</t>
  </si>
  <si>
    <t>Protección catódica SANIT HE DS</t>
  </si>
  <si>
    <t>Sonda ambiente Lago FB OT+</t>
  </si>
  <si>
    <t>SONDA DE AMBIENTE</t>
  </si>
  <si>
    <t>TKITACU238</t>
  </si>
  <si>
    <t>Kit resistencia electrica 1,5 kW + reducción</t>
  </si>
  <si>
    <t>TKITACU239</t>
  </si>
  <si>
    <t>Kit resistencia electrica 2,5 kW + reducción</t>
  </si>
  <si>
    <t>TKITACU240</t>
  </si>
  <si>
    <t>Kit resistencia electrica 3,5 kW + reducción</t>
  </si>
  <si>
    <t>TMIN000002</t>
  </si>
  <si>
    <t>MINNY DUO 30</t>
  </si>
  <si>
    <t>1020x476x728</t>
  </si>
  <si>
    <t>TMIN000003</t>
  </si>
  <si>
    <t>MINNY CAL 20</t>
  </si>
  <si>
    <t>TMIN000004</t>
  </si>
  <si>
    <t>MINNY CAL 30</t>
  </si>
  <si>
    <t>TKITMIN001</t>
  </si>
  <si>
    <t>Kit MDM (Para MINNY DUO, circuito mezclado y directo)</t>
  </si>
  <si>
    <t>TKITMIN002</t>
  </si>
  <si>
    <t>Kit MM (Para MINNY DUO, circuito mezclado)</t>
  </si>
  <si>
    <t>TKITMIN003</t>
  </si>
  <si>
    <t>Kit M2D (Para MINNY DUO, 2 circuitos directos)</t>
  </si>
  <si>
    <t>TKITMIN004</t>
  </si>
  <si>
    <t>Kit MMt (Para MINNY CAL, circuito mezclado)</t>
  </si>
  <si>
    <t>TKITMIN005</t>
  </si>
  <si>
    <t>Kit MDMt (Para MINNY CAL, circuito mezclado y directo)</t>
  </si>
  <si>
    <t>SIRENA</t>
  </si>
  <si>
    <t>TKITAVA004</t>
  </si>
  <si>
    <t>Kit Salidas AVANTTIA NG Izquierda</t>
  </si>
  <si>
    <t>TKITAVA005</t>
  </si>
  <si>
    <t>Kit Salidas AVANTTIA NG Derecha</t>
  </si>
  <si>
    <t>TKITAVA006</t>
  </si>
  <si>
    <t>Kit Salidas AVANTTIA NG Arriba</t>
  </si>
  <si>
    <t>CGAS000403</t>
  </si>
  <si>
    <t>Adaptador Inox. 80M/100H</t>
  </si>
  <si>
    <t>CGAS000375</t>
  </si>
  <si>
    <t>Kit para salida horizontal 1 m</t>
  </si>
  <si>
    <t>CGAS000380</t>
  </si>
  <si>
    <t>CGAS000399</t>
  </si>
  <si>
    <t>Kit adaptador biflujo diam. 80/80 A coaxial diam. 60/100</t>
  </si>
  <si>
    <t>CGAS000221</t>
  </si>
  <si>
    <t>Adaptador doble flujo/coaxial</t>
  </si>
  <si>
    <t>TBIO000123</t>
  </si>
  <si>
    <t>TBIO000124</t>
  </si>
  <si>
    <t>TBIO000125</t>
  </si>
  <si>
    <t>TBIO000122</t>
  </si>
  <si>
    <t>BIOCLASS iC 12</t>
  </si>
  <si>
    <t>BIOCLASS iC 18</t>
  </si>
  <si>
    <t>BIOCLASS iC 25</t>
  </si>
  <si>
    <t>BIOCLASS iC 45</t>
  </si>
  <si>
    <t>TBIO000136</t>
  </si>
  <si>
    <t>TBIO000137</t>
  </si>
  <si>
    <t>TBIO000138</t>
  </si>
  <si>
    <t>TBIO000139</t>
  </si>
  <si>
    <t>BIOCLASS iC 12 + DR</t>
  </si>
  <si>
    <t>BIOCLASS iC 18 + DR</t>
  </si>
  <si>
    <t>BIOCLASS iC 25 + DR</t>
  </si>
  <si>
    <t>BIOCLASS iC 45 + DR</t>
  </si>
  <si>
    <t>TBIO000126</t>
  </si>
  <si>
    <t>TBIO000140</t>
  </si>
  <si>
    <t>TBIO000141</t>
  </si>
  <si>
    <t>TBIO000142</t>
  </si>
  <si>
    <t>BIOCLASS HC 45/66</t>
  </si>
  <si>
    <t>TBIO000143</t>
  </si>
  <si>
    <t xml:space="preserve">PACK UNIT BC 18 BT DUO 150  </t>
  </si>
  <si>
    <t xml:space="preserve">PACK UNIT BC 25 BT DUO 250  </t>
  </si>
  <si>
    <t>TBIO000145</t>
  </si>
  <si>
    <t>TBIO000146</t>
  </si>
  <si>
    <t xml:space="preserve">PACK UNIT BC 18 SANIT S 150  </t>
  </si>
  <si>
    <t>PACK UNIT BC 25 SANIT S 200</t>
  </si>
  <si>
    <t>TBIO000147</t>
  </si>
  <si>
    <t>TBIO000148</t>
  </si>
  <si>
    <t xml:space="preserve">PACK UNIT BC 18 HTP 100/150  </t>
  </si>
  <si>
    <t xml:space="preserve">PACK UNIT BC 25 HTP 130/200  </t>
  </si>
  <si>
    <t>TDSM000398</t>
  </si>
  <si>
    <t>DS-MATIC H 2.15 L</t>
  </si>
  <si>
    <t>TDSM000399</t>
  </si>
  <si>
    <t>DS-MATIC H 2.15 DUO L</t>
  </si>
  <si>
    <t>TDSM000400</t>
  </si>
  <si>
    <t>DS-MATIC H PLUS 2.15 L</t>
  </si>
  <si>
    <t>TDSM000401</t>
  </si>
  <si>
    <t>DS-MATIC H PLUS 2.15 DUO L</t>
  </si>
  <si>
    <t>TEVOS00107</t>
  </si>
  <si>
    <t>EVOLUTION SOLAR 30 HFD 2L</t>
  </si>
  <si>
    <t>TEVOS00108</t>
  </si>
  <si>
    <t>EVOLUTION SOLAR 30 HFD 2L + SUELO RADIANTE</t>
  </si>
  <si>
    <t>TEVOS00109</t>
  </si>
  <si>
    <t>EVOLUTION SOLAR 40 HFD 2L</t>
  </si>
  <si>
    <t>TEVOS00110</t>
  </si>
  <si>
    <t xml:space="preserve">EVOLUTION SOLAR 40 HFD 2L + SUELO RADIANTE           </t>
  </si>
  <si>
    <t>TSIRS00072</t>
  </si>
  <si>
    <t>SIRENA SOLAR 30 HFD 2L</t>
  </si>
  <si>
    <t>TSIRS00073</t>
  </si>
  <si>
    <t>SIRENA SOLAR 30 HFD PLUS 2L</t>
  </si>
  <si>
    <t>TSIRS00074</t>
  </si>
  <si>
    <t>SIRENA SOLAR 30 HFD 2L + SUELO RADIANTE</t>
  </si>
  <si>
    <t>TSIRS00075</t>
  </si>
  <si>
    <t>SIRENA SOLAR 30 HFD PLUS 2L + SUELO RADIANTE</t>
  </si>
  <si>
    <t>TSIRS00076</t>
  </si>
  <si>
    <t>SIRENA SOLAR 40 HFD 2L</t>
  </si>
  <si>
    <t>TSIRS00077</t>
  </si>
  <si>
    <t>SIRENA SOLAR 40 HFD PLUS 2L</t>
  </si>
  <si>
    <t>TSIRS00078</t>
  </si>
  <si>
    <t>SIRENA SOLAR 40 HFD 2L + SUELO RADIANTE</t>
  </si>
  <si>
    <t>TSIRS00079</t>
  </si>
  <si>
    <t>SIRENA SOLAR 40 HFD PLUS 2L + SUELO RADIANTE</t>
  </si>
  <si>
    <t>EVOLUTION</t>
  </si>
  <si>
    <t>TSIRMC0F00</t>
  </si>
  <si>
    <t>TSIRMC0F01</t>
  </si>
  <si>
    <t>SIRENA MIX DUO HFD 30 CONDENS</t>
  </si>
  <si>
    <t>SIRENA MIX DUO HFD 40 CONDENS</t>
  </si>
  <si>
    <t>1004x560x993</t>
  </si>
  <si>
    <t>1004x560x1093</t>
  </si>
  <si>
    <t>2180x800x1276</t>
  </si>
  <si>
    <t>2170x1176x920</t>
  </si>
  <si>
    <t>TKITACU243</t>
  </si>
  <si>
    <t>Kit termómetro</t>
  </si>
  <si>
    <t>TKITHYX012</t>
  </si>
  <si>
    <t>Kit Peana Hydrinox 500</t>
  </si>
  <si>
    <t>Conjunto patas niveladoras</t>
  </si>
  <si>
    <t>CAIS000227 </t>
  </si>
  <si>
    <t>Aislante bomba de apoyo</t>
  </si>
  <si>
    <t>78x109x192</t>
  </si>
  <si>
    <t>820x820x180</t>
  </si>
  <si>
    <t>Confort Control</t>
  </si>
  <si>
    <t>TKITDCL017</t>
  </si>
  <si>
    <t>Kit hidráulico DC1D</t>
  </si>
  <si>
    <t>TKITACU241</t>
  </si>
  <si>
    <t>Protección catódica SANIT S 500</t>
  </si>
  <si>
    <t>THYX000005</t>
  </si>
  <si>
    <t>HYDRINOX 500</t>
  </si>
  <si>
    <t>TKITACU242</t>
  </si>
  <si>
    <t>Resistencia Trifásica 6 kW</t>
  </si>
  <si>
    <t>Resistencia Monofásica 6 kW</t>
  </si>
  <si>
    <t>PROTECCIÓN CATÓDICA</t>
  </si>
  <si>
    <t>TBIO000155</t>
  </si>
  <si>
    <t>TBIO000127</t>
  </si>
  <si>
    <t>BIOCLASS iC 35</t>
  </si>
  <si>
    <t>BIOCLASS iC 35 + DR</t>
  </si>
  <si>
    <t>BIOCLASS IC</t>
  </si>
  <si>
    <t>BIOCLASS IC + DR</t>
  </si>
  <si>
    <t>1500x782x1168</t>
  </si>
  <si>
    <t>TKITACU244</t>
  </si>
  <si>
    <t>TKITDCL016</t>
  </si>
  <si>
    <t>Kit de adaptación estanca</t>
  </si>
  <si>
    <t>TBIO000144</t>
  </si>
  <si>
    <t>Sonda ambiente AFS</t>
  </si>
  <si>
    <t>BIOCLASS IC 25</t>
  </si>
  <si>
    <t>BIOCLASS IC 45</t>
  </si>
  <si>
    <t>BIOCLASS IC 35</t>
  </si>
  <si>
    <t xml:space="preserve">BIOCLASS IC 66 </t>
  </si>
  <si>
    <t>BIOCLASS IC 66</t>
  </si>
  <si>
    <t>BIOCLASS IC 25 + DR</t>
  </si>
  <si>
    <t>BIOCLASS IC 45 + DR</t>
  </si>
  <si>
    <t>BIOCLASS IC 18 + DR</t>
  </si>
  <si>
    <t>BIOCLASS IC 12</t>
  </si>
  <si>
    <t>BIOCLASS IC 18</t>
  </si>
  <si>
    <t>BIOCLASS IC 12 +DR</t>
  </si>
  <si>
    <t>PACKS BIOCLASS IC</t>
  </si>
  <si>
    <t>Kit para hueso de aceituna 35 y 45</t>
  </si>
  <si>
    <t>BIOCLASS IC 18 DX</t>
  </si>
  <si>
    <t>BIOCLASS IC 25 DX</t>
  </si>
  <si>
    <t>CENICERO COMPRESOR IC 35 Y 45</t>
  </si>
  <si>
    <t>CENICERO COMPRESOR IC 10</t>
  </si>
  <si>
    <t>CENICERO COMPRESOR IC 16</t>
  </si>
  <si>
    <t>CENICERO COMPRESOR IC 25</t>
  </si>
  <si>
    <t>TKITBIO096 </t>
  </si>
  <si>
    <t>TKITBIO097</t>
  </si>
  <si>
    <t xml:space="preserve">Kit válvula mezcladora DX 18 </t>
  </si>
  <si>
    <t>Kit válvula mezcladora DX 25</t>
  </si>
  <si>
    <t xml:space="preserve">TKITACU245 </t>
  </si>
  <si>
    <t>TKITDCL020</t>
  </si>
  <si>
    <t>TKITDCL021</t>
  </si>
  <si>
    <t>TBIO000160</t>
  </si>
  <si>
    <t>TBIO000161</t>
  </si>
  <si>
    <t>Depósito reserva DX S</t>
  </si>
  <si>
    <t>Depósito reserva DX L</t>
  </si>
  <si>
    <t>TKITBIO098</t>
  </si>
  <si>
    <t>TKITBIO099</t>
  </si>
  <si>
    <t>Cenicero compresor DX 18</t>
  </si>
  <si>
    <t>Cenicero compresor DX 25</t>
  </si>
  <si>
    <t>TKITACU246</t>
  </si>
  <si>
    <t>TKITACU247</t>
  </si>
  <si>
    <t>Kit resistencia eléctrica BIOCLASS DX 1,5 kW</t>
  </si>
  <si>
    <t>Kit resistencia eléctrica BIOCLASS DX 2,5 kW</t>
  </si>
  <si>
    <t>Proteccion catódica BIOCLASS DX</t>
  </si>
  <si>
    <t>TBIO000162</t>
  </si>
  <si>
    <t>BIOCLASS IC 150</t>
  </si>
  <si>
    <t>TKITBIO094</t>
  </si>
  <si>
    <t>Kit anti-reboque llama</t>
  </si>
  <si>
    <t>CELC000579</t>
  </si>
  <si>
    <t>Termostato conectable CONFORT WiFi</t>
  </si>
  <si>
    <t>TKITBIO093</t>
  </si>
  <si>
    <t>TKITBIO095</t>
  </si>
  <si>
    <t>Kit vibrador silo textil</t>
  </si>
  <si>
    <t>Kit conmutador automático de boquillas</t>
  </si>
  <si>
    <t>BIOCLASS IC/LIGNUM IB</t>
  </si>
  <si>
    <t>BIOCLASS IC DX</t>
  </si>
  <si>
    <t>DEPÓSITO RESERVA</t>
  </si>
  <si>
    <t>TJAK000076</t>
  </si>
  <si>
    <t>JAKA HFD CONDENS OD</t>
  </si>
  <si>
    <t>TDCL000160</t>
  </si>
  <si>
    <t>TDCL000161</t>
  </si>
  <si>
    <t>FUSION HYBRID OIL 9R/165</t>
  </si>
  <si>
    <t>FUSION HYBRID</t>
  </si>
  <si>
    <t>FUSION HYBRID OIL 12R/165</t>
  </si>
  <si>
    <t>KIT SILENT BLOCKS UNIDAD EXTERIOR</t>
  </si>
  <si>
    <t>TDCL000162</t>
  </si>
  <si>
    <t>TDCL000163</t>
  </si>
  <si>
    <t>TDCL000164</t>
  </si>
  <si>
    <t>TDCL000165</t>
  </si>
  <si>
    <t>TDCL000166</t>
  </si>
  <si>
    <t>TDCL000167</t>
  </si>
  <si>
    <t>FUSION HYBRID GAS CONDENS 6R</t>
  </si>
  <si>
    <t>FUSION HYBRID GAS CONDENS 6R/165</t>
  </si>
  <si>
    <t>FUSION HYBRID GAS CONDENS 9R</t>
  </si>
  <si>
    <t>FUSION HYBRID GAS CONDENS 9R/165</t>
  </si>
  <si>
    <t>FUSION HYBRID GAS CONDENS 12R</t>
  </si>
  <si>
    <t>FUSION HYBRID GAS CONDENS 12R/165</t>
  </si>
  <si>
    <t>TKITDCL013</t>
  </si>
  <si>
    <t>TKITDCL014</t>
  </si>
  <si>
    <t>TKITDCL015</t>
  </si>
  <si>
    <t>KIT SALIDAS FUSION HYBRID GAS IZQUIERDA</t>
  </si>
  <si>
    <t>KIT SALIDAS FUSION HYBRID GAS DERECHA</t>
  </si>
  <si>
    <t>KIT SALIDAS FUSION HYBRID GAS SUPERIOR</t>
  </si>
  <si>
    <t>TDCL000102</t>
  </si>
  <si>
    <t>TDCL000103</t>
  </si>
  <si>
    <t>TDCL000104</t>
  </si>
  <si>
    <t>TDCL000105</t>
  </si>
  <si>
    <t>TDCL000106</t>
  </si>
  <si>
    <t>TDCL000107</t>
  </si>
  <si>
    <t>TDCL000108</t>
  </si>
  <si>
    <t>DUAL CLIMA 6R</t>
  </si>
  <si>
    <t>DUAL CLIMA 9R</t>
  </si>
  <si>
    <t>DUAL CLIMA 12R</t>
  </si>
  <si>
    <t>DUAL CLIMA 16R</t>
  </si>
  <si>
    <t>DUAL CLIMA 16RT</t>
  </si>
  <si>
    <t>DUAL CLIMA 19R</t>
  </si>
  <si>
    <t>DUAL CLIMA 19RT</t>
  </si>
  <si>
    <t>TDCL000097</t>
  </si>
  <si>
    <t>TDCL000098</t>
  </si>
  <si>
    <t>TDCL000099</t>
  </si>
  <si>
    <t>TDCL000100</t>
  </si>
  <si>
    <t>TDCL000101</t>
  </si>
  <si>
    <t>TDCL000109</t>
  </si>
  <si>
    <t>TDCL000110</t>
  </si>
  <si>
    <t>FUSION COMBI W 50</t>
  </si>
  <si>
    <t>FUSION COMBI F 80</t>
  </si>
  <si>
    <t>TDCL000179</t>
  </si>
  <si>
    <t>TDCL000180</t>
  </si>
  <si>
    <t>TDCL000181</t>
  </si>
  <si>
    <t>TDCL000182</t>
  </si>
  <si>
    <t>TDCL000183</t>
  </si>
  <si>
    <t>TDCL000184</t>
  </si>
  <si>
    <t>TDCL000185</t>
  </si>
  <si>
    <t>TDCL000186</t>
  </si>
  <si>
    <t>TDCL000187</t>
  </si>
  <si>
    <t>TDCL000201</t>
  </si>
  <si>
    <t>TDCL000188</t>
  </si>
  <si>
    <t>TDCL000202</t>
  </si>
  <si>
    <t>PACK FUSION COMBI 6R/W 50</t>
  </si>
  <si>
    <t>PACK FUSION COMBI 6R/F 80</t>
  </si>
  <si>
    <t>PACK FUSION COMBI 9R/F 80</t>
  </si>
  <si>
    <t>PACK FUSION COMBI 12R/F 80</t>
  </si>
  <si>
    <t>PACK FUSION COMBI 16R/F80</t>
  </si>
  <si>
    <t>PACK FUSION COMBI 19R/F80</t>
  </si>
  <si>
    <t>PACK FUSION COMBI 16RT/W 50</t>
  </si>
  <si>
    <t>PACK FUSION COMBI 16RT/F80</t>
  </si>
  <si>
    <t>PACK FUSION COMBI 19RT/F80</t>
  </si>
  <si>
    <t>PACK FUSION COMBI 9R/W 50</t>
  </si>
  <si>
    <t>PACK FUSION COMBI 12R/W 50</t>
  </si>
  <si>
    <t>PACK FUSION COMBI 16R/W 50</t>
  </si>
  <si>
    <t>TDCL000154</t>
  </si>
  <si>
    <t>TDCL000155</t>
  </si>
  <si>
    <t>TDCL000156</t>
  </si>
  <si>
    <t>TDCL000157</t>
  </si>
  <si>
    <t>TDCL000158</t>
  </si>
  <si>
    <t>TDCL000159</t>
  </si>
  <si>
    <t>TDCL000194</t>
  </si>
  <si>
    <t>TDCL000177</t>
  </si>
  <si>
    <t>TDCL000178</t>
  </si>
  <si>
    <t>TDCL000200</t>
  </si>
  <si>
    <t>PACK FUSION TRIO 6R/50</t>
  </si>
  <si>
    <t>PACK FUSION TRIO 9R/50</t>
  </si>
  <si>
    <t>PACK FUSION TRIO 12R/50</t>
  </si>
  <si>
    <t>PACK FUSION TRIO 16R/50</t>
  </si>
  <si>
    <t>PACK FUSION TRIO 12R/80</t>
  </si>
  <si>
    <t>PACK FUSION TRIO 16R/80</t>
  </si>
  <si>
    <t>PACK FUSION TRIO 16RT/50</t>
  </si>
  <si>
    <t>PACK FUSION TRIO 16RT/80</t>
  </si>
  <si>
    <t>PACK FUSION TRIO 19RT/80</t>
  </si>
  <si>
    <t>PACK FUSION TRIO 19R/80</t>
  </si>
  <si>
    <t>TDCL000145</t>
  </si>
  <si>
    <t>TDCL000146</t>
  </si>
  <si>
    <t>TDCL000147</t>
  </si>
  <si>
    <t>TDCL000148</t>
  </si>
  <si>
    <t>TDCL000149</t>
  </si>
  <si>
    <t>TDCL000150</t>
  </si>
  <si>
    <t>TDCL000151</t>
  </si>
  <si>
    <t>TDCL000152</t>
  </si>
  <si>
    <t>TDCL000153</t>
  </si>
  <si>
    <t>PACK FUSION HE 6R/150</t>
  </si>
  <si>
    <t>PACK FUSION HE 9R/150</t>
  </si>
  <si>
    <t>PACK FUSION HE 12R/150</t>
  </si>
  <si>
    <t>PACK FUSION HE 6R/200</t>
  </si>
  <si>
    <t>PACK FUSION HE 9R/200</t>
  </si>
  <si>
    <t>PACK FUSION HE 12R/200</t>
  </si>
  <si>
    <t>PACK FUSION HE 16R/200</t>
  </si>
  <si>
    <t>PACK FUSION HE 12R/300</t>
  </si>
  <si>
    <t>PACK FUSION HE 16R/300</t>
  </si>
  <si>
    <t>PACK FUSION HE 19R/300</t>
  </si>
  <si>
    <t>PACK FUSION HE 19R/200</t>
  </si>
  <si>
    <t>PACK FUSION HE 16RT/200</t>
  </si>
  <si>
    <t>PACK FUSION HE 16RT/300</t>
  </si>
  <si>
    <t>PACK FUSION HE 19RT/200</t>
  </si>
  <si>
    <t>PACK FUSION HE 19RT/300</t>
  </si>
  <si>
    <t>TDCL000192</t>
  </si>
  <si>
    <t>TDCL000193</t>
  </si>
  <si>
    <t>TDCL000175</t>
  </si>
  <si>
    <t>TDCL000176</t>
  </si>
  <si>
    <t>TDCL000198</t>
  </si>
  <si>
    <t>TDCL000199</t>
  </si>
  <si>
    <t>TDCL000123</t>
  </si>
  <si>
    <t>TDCL000124</t>
  </si>
  <si>
    <t>TDCL000125</t>
  </si>
  <si>
    <t>TDCL000126</t>
  </si>
  <si>
    <t>TDCL000127</t>
  </si>
  <si>
    <t>TDCL000128</t>
  </si>
  <si>
    <t>TDCL000129</t>
  </si>
  <si>
    <t>PACK SANIT HE 6R/150</t>
  </si>
  <si>
    <t>PACK SANIT HE 9R/150</t>
  </si>
  <si>
    <t>PACK SANIT HE 6R/200</t>
  </si>
  <si>
    <t>PACK SANIT HE 9R/200</t>
  </si>
  <si>
    <t>PACK SANIT HE 12R/200</t>
  </si>
  <si>
    <t>PACK SANIT HE 16R/200</t>
  </si>
  <si>
    <t>PACK SANIT HE 16R/300</t>
  </si>
  <si>
    <t>PACK SANIT HE 19R/200</t>
  </si>
  <si>
    <t>PACK SANIT HE 19R/300</t>
  </si>
  <si>
    <t>PACK SANIT HE 16RT/200</t>
  </si>
  <si>
    <t>PACK SANIT HE 16RT/300</t>
  </si>
  <si>
    <t>PACK SANIT HE 19RT/200</t>
  </si>
  <si>
    <t>PACK SANIT HE 19RT/300</t>
  </si>
  <si>
    <t>TDCL000189</t>
  </si>
  <si>
    <t>TDCL000190</t>
  </si>
  <si>
    <t>TDCL000169</t>
  </si>
  <si>
    <t>TDCL000170</t>
  </si>
  <si>
    <t>TDCL000195</t>
  </si>
  <si>
    <t>TDCL000196</t>
  </si>
  <si>
    <t>TDCL000137</t>
  </si>
  <si>
    <t>TDCL000138</t>
  </si>
  <si>
    <t>TDCL000139</t>
  </si>
  <si>
    <t>TDCL000140</t>
  </si>
  <si>
    <t>TDCL000191</t>
  </si>
  <si>
    <t>TDCL000173</t>
  </si>
  <si>
    <t>TDCL000197</t>
  </si>
  <si>
    <t>PACK BT TRIO 6R</t>
  </si>
  <si>
    <t>PACK BT TRIO 9R</t>
  </si>
  <si>
    <t>PACK BT TRIO 12R</t>
  </si>
  <si>
    <t>PACK BT TRIO 16R</t>
  </si>
  <si>
    <t>PACK BT TRIO 19R</t>
  </si>
  <si>
    <t>PACK BT TRIO 16RT</t>
  </si>
  <si>
    <t>PACK BT TRIO 19RT</t>
  </si>
  <si>
    <t>PACK BT 6R</t>
  </si>
  <si>
    <t>PACK BT 9R</t>
  </si>
  <si>
    <t>PACK BT 12R</t>
  </si>
  <si>
    <t>PACK BT 16R</t>
  </si>
  <si>
    <t>PACK BT 16RT</t>
  </si>
  <si>
    <t>TDCL000141</t>
  </si>
  <si>
    <t>TDCL000142</t>
  </si>
  <si>
    <t>TDCL000143</t>
  </si>
  <si>
    <t>TDCL000144</t>
  </si>
  <si>
    <t>TDCL000174</t>
  </si>
  <si>
    <t>PACK BT</t>
  </si>
  <si>
    <t>PACK BT TRIO</t>
  </si>
  <si>
    <t>PACK SANIT HE</t>
  </si>
  <si>
    <t>PACK FUSION HE</t>
  </si>
  <si>
    <t>PACK FUSION TRIO</t>
  </si>
  <si>
    <t>PACK FUSION COMBI</t>
  </si>
  <si>
    <t>TKITBIO100</t>
  </si>
  <si>
    <t>TKITBIO101</t>
  </si>
  <si>
    <t>KIT CONMUTADOR DE BOQUILLAS MANUAL 2 TOMAS</t>
  </si>
  <si>
    <t>KIT CONMUTADOR DE BOQUILLAS MANUAL 4 TOMAS</t>
  </si>
  <si>
    <t>TKITBIO104</t>
  </si>
  <si>
    <t>KIT DE ACOPLAMIENTO PARA DEPOSITO DX S</t>
  </si>
  <si>
    <t>KIT DE ACOPLAMIENTO PARA DEPOSITO DX L</t>
  </si>
  <si>
    <t>TKITBIO106</t>
  </si>
  <si>
    <t>TKITDCL022</t>
  </si>
  <si>
    <t>A+++ (35º) / A++ (55º)</t>
  </si>
  <si>
    <t>TKITBIO105</t>
  </si>
  <si>
    <t>TBIO000163</t>
  </si>
  <si>
    <t>TBIO000164</t>
  </si>
  <si>
    <t>KIT FUSION HYBRID LTD (kit para calefacción por suelo radiante)</t>
  </si>
  <si>
    <t>KIT FUSION HYBRID LTD (kit para calefacción por suelo radiante y refrigeración)</t>
  </si>
  <si>
    <t>TBIO000182</t>
  </si>
  <si>
    <t>BIOCLASS IC 35 DX</t>
  </si>
  <si>
    <t>TKITDCL027</t>
  </si>
  <si>
    <t>Soporte mural para display</t>
  </si>
  <si>
    <t>Kit Confort iC RF</t>
  </si>
  <si>
    <t>TKITBIO111</t>
  </si>
  <si>
    <t>Kit Sonda iC RF</t>
  </si>
  <si>
    <t>TKITBIO112</t>
  </si>
  <si>
    <t>Sonda iC</t>
  </si>
  <si>
    <t>CELC000590</t>
  </si>
  <si>
    <t>Confort iC</t>
  </si>
  <si>
    <t>CELC000591</t>
  </si>
  <si>
    <t>TBIO000183</t>
  </si>
  <si>
    <t>BIOCLASS IC 300</t>
  </si>
  <si>
    <t>TCLIM00019</t>
  </si>
  <si>
    <t>CLIMA PLUS H 35</t>
  </si>
  <si>
    <t>CLIMA PLUS H 25</t>
  </si>
  <si>
    <t>TKITBIO115</t>
  </si>
  <si>
    <t>Kit acoplamiento CVS DUAL THERM</t>
  </si>
  <si>
    <t>TKITDCL026</t>
  </si>
  <si>
    <t>BOMBA DE ALTA EFICIENCIA 25/35/45</t>
  </si>
  <si>
    <t>Regleta de conexión con desconector de llenado</t>
  </si>
  <si>
    <t>TKITBIO123</t>
  </si>
  <si>
    <t>KIT 2D</t>
  </si>
  <si>
    <t>1</t>
  </si>
  <si>
    <t>PVP
 2022</t>
  </si>
  <si>
    <t>TKITACU348</t>
  </si>
  <si>
    <t>KIT SOLAR TS</t>
  </si>
  <si>
    <t>TKITMIN000</t>
  </si>
  <si>
    <t>16,5</t>
  </si>
  <si>
    <t>6,5</t>
  </si>
  <si>
    <t>485x325x185</t>
  </si>
  <si>
    <t>550x550x250</t>
  </si>
  <si>
    <t>PROTECCION CATODICA (750-1000)</t>
  </si>
  <si>
    <t>TARIFA 2023</t>
  </si>
  <si>
    <t>PVP 2023</t>
  </si>
  <si>
    <t>TDCL000217</t>
  </si>
  <si>
    <t>DUAL CLIMA 6HT</t>
  </si>
  <si>
    <t>  A+++ (35º) / A++ (55º)</t>
  </si>
  <si>
    <t>TDCL000218</t>
  </si>
  <si>
    <t>DUAL CLIMA 9HT</t>
  </si>
  <si>
    <t>TDCL000219</t>
  </si>
  <si>
    <t>DUAL CLIMA 12HT</t>
  </si>
  <si>
    <t>TDCL000220</t>
  </si>
  <si>
    <t>DUAL CLIMA 16 HT</t>
  </si>
  <si>
    <t>TDCL000222</t>
  </si>
  <si>
    <t>EASY CONNECT</t>
  </si>
  <si>
    <t>TDCL000210</t>
  </si>
  <si>
    <t>FUSION HT 150</t>
  </si>
  <si>
    <t>TDCL000211</t>
  </si>
  <si>
    <t>FUSION HT 200</t>
  </si>
  <si>
    <t>TDCL000212</t>
  </si>
  <si>
    <t>FUSION HT 300</t>
  </si>
  <si>
    <t>TDCL000213</t>
  </si>
  <si>
    <t>FUSION HT TRIO 200/50</t>
  </si>
  <si>
    <t>TDCL000214</t>
  </si>
  <si>
    <t>FUSION HT TRIO 200/80</t>
  </si>
  <si>
    <t>TDCL000215</t>
  </si>
  <si>
    <t>FUSION HT COMBI W 50</t>
  </si>
  <si>
    <t>TDCL000216</t>
  </si>
  <si>
    <t>FUSION HT COMBI F 80</t>
  </si>
  <si>
    <t>TKITDCL039</t>
  </si>
  <si>
    <t>KIT DE RESISTENCIA 3.5 KW FUSION HT</t>
  </si>
  <si>
    <t>TKITDCL038</t>
  </si>
  <si>
    <t>KIT DE RESISTENCIA 2.5 KW FUSION HT</t>
  </si>
  <si>
    <t>TKITDCL037</t>
  </si>
  <si>
    <t>KIT DE RESISTENCIA 1.5 KW FUSION HT</t>
  </si>
  <si>
    <t>TKITDCL036</t>
  </si>
  <si>
    <t>KIT RESISTENCIA ELECTRICA 3,5 KW DUAL CLIMA HT</t>
  </si>
  <si>
    <t>TKITDCL035</t>
  </si>
  <si>
    <t>KIT RESISTENCIA ELECTRICA 2,5 KW DUAL CLIMA HT</t>
  </si>
  <si>
    <t>TKITDCL034</t>
  </si>
  <si>
    <t>KIT RESISTENCIA ELECTRICA 1,5 KW DUAL CLIMA HT</t>
  </si>
  <si>
    <t>TKITDCL041</t>
  </si>
  <si>
    <t>TKITDCL040</t>
  </si>
  <si>
    <t>TKITDCL033</t>
  </si>
  <si>
    <t>TDCL000223</t>
  </si>
  <si>
    <t>FUSION HT EC 150</t>
  </si>
  <si>
    <t>TDCL000224</t>
  </si>
  <si>
    <t>FUSION HT EC 200</t>
  </si>
  <si>
    <t>TDCL000225</t>
  </si>
  <si>
    <t>FUSION HT EC 300</t>
  </si>
  <si>
    <t>TDCL000226</t>
  </si>
  <si>
    <t>FUSION HT EC TRIO 200/50</t>
  </si>
  <si>
    <t>TDCL000227</t>
  </si>
  <si>
    <t>FUSION HT EC TRIO 200/80</t>
  </si>
  <si>
    <t>TDCL000228</t>
  </si>
  <si>
    <t>TDCL000229</t>
  </si>
  <si>
    <t>TKITDCL044</t>
  </si>
  <si>
    <t>SOPORTE MURAL DISPLAY DUAL CLIMA HT</t>
  </si>
  <si>
    <t>PRECIO 2023</t>
  </si>
  <si>
    <t>SILO 7,5</t>
  </si>
  <si>
    <t>ENERGY METER</t>
  </si>
  <si>
    <t>CDCL000196</t>
  </si>
  <si>
    <t>SONDA DE DEPÓSITO DE INERCIA</t>
  </si>
  <si>
    <t>SONDA AF</t>
  </si>
  <si>
    <t>TKITBIO138</t>
  </si>
  <si>
    <t>CFTV000009</t>
  </si>
  <si>
    <t>DESGASIFICADOR  6/9/12</t>
  </si>
  <si>
    <t>DESGASIFICADOR 16</t>
  </si>
  <si>
    <t>Kit de conexión hidráulico 20m DN16 Inox</t>
  </si>
  <si>
    <t>FUSION HT EC COMBI  W 50</t>
  </si>
  <si>
    <t>FUSION HT EC COMBI F 80</t>
  </si>
  <si>
    <t>CONSULTAR</t>
  </si>
  <si>
    <t>DUAL CLIMA HT</t>
  </si>
  <si>
    <t>95</t>
  </si>
  <si>
    <t>97</t>
  </si>
  <si>
    <t>140</t>
  </si>
  <si>
    <t>1085*1200*580</t>
  </si>
  <si>
    <t>1520*1200*580</t>
  </si>
  <si>
    <t>190</t>
  </si>
  <si>
    <t>130</t>
  </si>
  <si>
    <t>8,5</t>
  </si>
  <si>
    <t>150*370*510</t>
  </si>
  <si>
    <t>1710*730*710</t>
  </si>
  <si>
    <t>115</t>
  </si>
  <si>
    <t>2135*702*698</t>
  </si>
  <si>
    <t>2140*750*710</t>
  </si>
  <si>
    <t>162</t>
  </si>
  <si>
    <t>165</t>
  </si>
  <si>
    <t>2200*702*748</t>
  </si>
  <si>
    <t>173</t>
  </si>
  <si>
    <t>815*586*596</t>
  </si>
  <si>
    <t>2271*750*702</t>
  </si>
  <si>
    <t>58</t>
  </si>
  <si>
    <t>85</t>
  </si>
  <si>
    <t>1194*606*716</t>
  </si>
  <si>
    <t>700*150*150</t>
  </si>
  <si>
    <t>2</t>
  </si>
  <si>
    <t>3</t>
  </si>
  <si>
    <t>270*310*220</t>
  </si>
  <si>
    <t>7,9</t>
  </si>
  <si>
    <t>7,5</t>
  </si>
  <si>
    <t>105*220*160</t>
  </si>
  <si>
    <t>0,34</t>
  </si>
  <si>
    <t>0,5</t>
  </si>
  <si>
    <t>120*65*35</t>
  </si>
  <si>
    <t>400*500*2600</t>
  </si>
  <si>
    <t>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</si>
</sst>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00"/>
    <numFmt numFmtId="165" formatCode="0.0"/>
    <numFmt numFmtId="166" formatCode="#,##0.0"/>
  </numFmts>
  <fonts count="13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s"/>
    </font>
    <font>
      <b/>
      <sz val="28"/>
      <name val="Arial"/>
      <family val="2"/>
    </font>
    <font>
      <b/>
      <sz val="24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9"/>
      <color indexed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 wrapText="1"/>
    </xf>
    <xf numFmtId="0" fontId="0" fillId="3" borderId="0" xfId="0" applyFill="1"/>
    <xf numFmtId="1" fontId="2" fillId="3" borderId="1" xfId="0" applyNumberFormat="1" applyFont="1" applyFill="1" applyBorder="1" applyAlignment="1">
      <alignment horizontal="left" wrapText="1"/>
    </xf>
    <xf numFmtId="1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wrapText="1"/>
    </xf>
    <xf numFmtId="0" fontId="0" fillId="3" borderId="1" xfId="0" applyFill="1" applyBorder="1"/>
    <xf numFmtId="3" fontId="6" fillId="2" borderId="0" xfId="0" applyNumberFormat="1" applyFont="1" applyFill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 wrapText="1"/>
    </xf>
    <xf numFmtId="166" fontId="2" fillId="0" borderId="1" xfId="0" applyNumberFormat="1" applyFont="1" applyBorder="1" applyAlignment="1">
      <alignment horizontal="center" wrapText="1"/>
    </xf>
    <xf numFmtId="49" fontId="4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wrapText="1"/>
    </xf>
    <xf numFmtId="3" fontId="0" fillId="0" borderId="0" xfId="0" applyNumberFormat="1"/>
    <xf numFmtId="3" fontId="7" fillId="5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 wrapText="1"/>
    </xf>
    <xf numFmtId="3" fontId="7" fillId="5" borderId="0" xfId="0" applyNumberFormat="1" applyFont="1" applyFill="1" applyAlignment="1">
      <alignment horizontal="center"/>
    </xf>
    <xf numFmtId="1" fontId="2" fillId="0" borderId="1" xfId="0" applyNumberFormat="1" applyFont="1" applyBorder="1" applyAlignment="1">
      <alignment horizontal="left" wrapText="1"/>
    </xf>
    <xf numFmtId="1" fontId="2" fillId="4" borderId="1" xfId="0" applyNumberFormat="1" applyFont="1" applyFill="1" applyBorder="1" applyAlignment="1">
      <alignment horizontal="left" wrapText="1"/>
    </xf>
    <xf numFmtId="49" fontId="2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1" xfId="2" applyFont="1" applyFill="1" applyBorder="1" applyAlignment="1" applyProtection="1">
      <alignment horizontal="center"/>
    </xf>
    <xf numFmtId="2" fontId="2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6" fontId="2" fillId="4" borderId="1" xfId="0" applyNumberFormat="1" applyFont="1" applyFill="1" applyBorder="1" applyAlignment="1">
      <alignment horizontal="center" wrapText="1"/>
    </xf>
    <xf numFmtId="9" fontId="10" fillId="2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3" fontId="7" fillId="6" borderId="1" xfId="0" applyNumberFormat="1" applyFont="1" applyFill="1" applyBorder="1" applyAlignment="1">
      <alignment horizontal="center"/>
    </xf>
    <xf numFmtId="3" fontId="7" fillId="6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3" fontId="7" fillId="6" borderId="0" xfId="0" applyNumberFormat="1" applyFont="1" applyFill="1" applyBorder="1" applyAlignment="1">
      <alignment horizontal="center"/>
    </xf>
    <xf numFmtId="3" fontId="12" fillId="6" borderId="0" xfId="0" applyNumberFormat="1" applyFont="1" applyFill="1" applyBorder="1" applyAlignment="1">
      <alignment horizontal="center"/>
    </xf>
  </cellXfs>
  <cellStyles count="3">
    <cellStyle name="Euro" xfId="1" xr:uid="{00000000-0005-0000-0000-000000000000}"/>
    <cellStyle name="Hipervínculo" xfId="2" builtinId="8"/>
    <cellStyle name="Normal" xfId="0" builtinId="0"/>
  </cellStyles>
  <dxfs count="0"/>
  <tableStyles count="0" defaultTableStyle="TableStyleMedium2" defaultPivotStyle="PivotStyleLight16"/>
  <colors>
    <mruColors>
      <color rgb="FFBE12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30480</xdr:rowOff>
    </xdr:from>
    <xdr:to>
      <xdr:col>1</xdr:col>
      <xdr:colOff>339090</xdr:colOff>
      <xdr:row>0</xdr:row>
      <xdr:rowOff>419100</xdr:rowOff>
    </xdr:to>
    <xdr:pic>
      <xdr:nvPicPr>
        <xdr:cNvPr id="9515" name="Imagen 15" descr="DOMUSA TEKNIK AZUL NEGRO">
          <a:extLst>
            <a:ext uri="{FF2B5EF4-FFF2-40B4-BE49-F238E27FC236}">
              <a16:creationId xmlns:a16="http://schemas.microsoft.com/office/drawing/2014/main" id="{B4953A55-5C98-4F30-B144-00E620776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30480"/>
          <a:ext cx="115824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480060</xdr:colOff>
      <xdr:row>0</xdr:row>
      <xdr:rowOff>384810</xdr:rowOff>
    </xdr:to>
    <xdr:pic>
      <xdr:nvPicPr>
        <xdr:cNvPr id="10246" name="Imagen 15" descr="DOMUSA TEKNIK AZUL NEGRO">
          <a:extLst>
            <a:ext uri="{FF2B5EF4-FFF2-40B4-BE49-F238E27FC236}">
              <a16:creationId xmlns:a16="http://schemas.microsoft.com/office/drawing/2014/main" id="{88D7AF1D-E342-49B1-A66E-DE6BA257B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06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</xdr:colOff>
      <xdr:row>0</xdr:row>
      <xdr:rowOff>30480</xdr:rowOff>
    </xdr:from>
    <xdr:to>
      <xdr:col>2</xdr:col>
      <xdr:colOff>205740</xdr:colOff>
      <xdr:row>0</xdr:row>
      <xdr:rowOff>601980</xdr:rowOff>
    </xdr:to>
    <xdr:pic>
      <xdr:nvPicPr>
        <xdr:cNvPr id="3589" name="Imagen 1" descr="DOMUSA TEKNIK AZUL NEGRO">
          <a:extLst>
            <a:ext uri="{FF2B5EF4-FFF2-40B4-BE49-F238E27FC236}">
              <a16:creationId xmlns:a16="http://schemas.microsoft.com/office/drawing/2014/main" id="{55AE2821-602A-4D24-8CD7-9EA2C0697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30480"/>
          <a:ext cx="1828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740"/>
  <sheetViews>
    <sheetView tabSelected="1" zoomScaleNormal="100" workbookViewId="0">
      <selection activeCell="D11" sqref="D11"/>
    </sheetView>
  </sheetViews>
  <sheetFormatPr baseColWidth="10" defaultColWidth="11.42578125" defaultRowHeight="12.75"/>
  <cols>
    <col min="1" max="1" width="12.42578125" bestFit="1" customWidth="1"/>
    <col min="2" max="2" width="12.140625" bestFit="1" customWidth="1"/>
    <col min="3" max="3" width="42" customWidth="1"/>
    <col min="4" max="4" width="10.42578125" bestFit="1" customWidth="1"/>
    <col min="5" max="5" width="8.85546875" bestFit="1" customWidth="1"/>
    <col min="6" max="6" width="10.42578125" customWidth="1"/>
    <col min="7" max="7" width="8.5703125" customWidth="1"/>
    <col min="8" max="8" width="28.5703125" customWidth="1"/>
    <col min="9" max="9" width="10.42578125" customWidth="1"/>
    <col min="10" max="10" width="15.42578125" customWidth="1"/>
    <col min="11" max="11" width="34.140625" customWidth="1"/>
    <col min="12" max="12" width="14.5703125" customWidth="1"/>
    <col min="13" max="18" width="13.5703125" customWidth="1"/>
  </cols>
  <sheetData>
    <row r="1" spans="1:14" ht="35.25">
      <c r="A1" s="55" t="s">
        <v>1860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4" ht="36" customHeight="1">
      <c r="A2" s="53" t="s">
        <v>168</v>
      </c>
      <c r="B2" s="4" t="s">
        <v>169</v>
      </c>
      <c r="C2" s="4" t="s">
        <v>170</v>
      </c>
      <c r="D2" s="2" t="s">
        <v>1362</v>
      </c>
      <c r="E2" s="2" t="s">
        <v>1363</v>
      </c>
      <c r="F2" s="2" t="s">
        <v>1204</v>
      </c>
      <c r="G2" s="2" t="s">
        <v>23</v>
      </c>
      <c r="H2" s="4" t="s">
        <v>171</v>
      </c>
      <c r="I2" s="5" t="s">
        <v>24</v>
      </c>
      <c r="J2" s="6" t="s">
        <v>25</v>
      </c>
      <c r="K2" s="2" t="s">
        <v>26</v>
      </c>
      <c r="L2" s="48" t="s">
        <v>1916</v>
      </c>
    </row>
    <row r="3" spans="1:14" ht="12.75" customHeight="1">
      <c r="A3" s="27" t="s">
        <v>1553</v>
      </c>
      <c r="B3" s="32">
        <v>8435134852126</v>
      </c>
      <c r="C3" s="15" t="s">
        <v>1554</v>
      </c>
      <c r="D3" s="10" t="s">
        <v>1364</v>
      </c>
      <c r="E3" s="10" t="s">
        <v>1364</v>
      </c>
      <c r="F3" s="10" t="s">
        <v>1364</v>
      </c>
      <c r="G3" s="9">
        <v>1</v>
      </c>
      <c r="H3" s="8" t="s">
        <v>172</v>
      </c>
      <c r="I3" s="21"/>
      <c r="J3" s="21"/>
      <c r="K3" s="21"/>
      <c r="L3" s="51">
        <v>40</v>
      </c>
      <c r="N3" s="36"/>
    </row>
    <row r="4" spans="1:14" ht="12.75" customHeight="1">
      <c r="A4" s="27" t="s">
        <v>1919</v>
      </c>
      <c r="B4" s="40">
        <v>8435134856537</v>
      </c>
      <c r="C4" s="27" t="s">
        <v>1920</v>
      </c>
      <c r="D4" s="54" t="s">
        <v>1364</v>
      </c>
      <c r="E4" s="54" t="s">
        <v>1364</v>
      </c>
      <c r="F4" s="54" t="s">
        <v>1364</v>
      </c>
      <c r="G4" s="54">
        <v>1</v>
      </c>
      <c r="H4" s="42" t="s">
        <v>1930</v>
      </c>
      <c r="I4" s="42" t="s">
        <v>1364</v>
      </c>
      <c r="J4" s="27"/>
      <c r="K4" s="27" t="s">
        <v>1364</v>
      </c>
      <c r="L4" s="57">
        <v>22</v>
      </c>
    </row>
    <row r="5" spans="1:14" ht="12.75" customHeight="1">
      <c r="A5" s="49" t="s">
        <v>2</v>
      </c>
      <c r="B5" s="14">
        <v>8435134822358</v>
      </c>
      <c r="C5" s="19" t="s">
        <v>1226</v>
      </c>
      <c r="D5" s="16" t="s">
        <v>1364</v>
      </c>
      <c r="E5" s="16" t="s">
        <v>1364</v>
      </c>
      <c r="F5" s="16" t="s">
        <v>1364</v>
      </c>
      <c r="G5" s="16">
        <v>1</v>
      </c>
      <c r="H5" s="19" t="s">
        <v>45</v>
      </c>
      <c r="I5" s="22"/>
      <c r="J5" s="23"/>
      <c r="K5" s="24"/>
      <c r="L5" s="51">
        <v>7</v>
      </c>
    </row>
    <row r="6" spans="1:14" ht="12.75" customHeight="1">
      <c r="A6" s="27" t="s">
        <v>1256</v>
      </c>
      <c r="B6" s="14">
        <v>8435134833262</v>
      </c>
      <c r="C6" s="15" t="s">
        <v>167</v>
      </c>
      <c r="D6" s="16" t="s">
        <v>1364</v>
      </c>
      <c r="E6" s="16" t="s">
        <v>1364</v>
      </c>
      <c r="F6" s="16" t="s">
        <v>1364</v>
      </c>
      <c r="G6" s="14">
        <v>1</v>
      </c>
      <c r="H6" s="15" t="s">
        <v>172</v>
      </c>
      <c r="I6" s="17">
        <v>1.5</v>
      </c>
      <c r="J6" s="20"/>
      <c r="K6" s="21"/>
      <c r="L6" s="51">
        <v>311</v>
      </c>
    </row>
    <row r="7" spans="1:14" ht="12.75" customHeight="1">
      <c r="A7" s="27" t="s">
        <v>175</v>
      </c>
      <c r="B7" s="14">
        <v>8435134815589</v>
      </c>
      <c r="C7" s="19" t="s">
        <v>176</v>
      </c>
      <c r="D7" s="16" t="s">
        <v>1364</v>
      </c>
      <c r="E7" s="16" t="s">
        <v>1364</v>
      </c>
      <c r="F7" s="16" t="s">
        <v>1364</v>
      </c>
      <c r="G7" s="21">
        <v>1</v>
      </c>
      <c r="H7" s="19" t="s">
        <v>887</v>
      </c>
      <c r="I7" s="17">
        <v>0.1</v>
      </c>
      <c r="J7" s="20">
        <v>283.5</v>
      </c>
      <c r="K7" s="28" t="s">
        <v>173</v>
      </c>
      <c r="L7" s="51">
        <v>15</v>
      </c>
    </row>
    <row r="8" spans="1:14" ht="12.75" customHeight="1">
      <c r="A8" s="27" t="s">
        <v>1257</v>
      </c>
      <c r="B8" s="14">
        <v>8435134833279</v>
      </c>
      <c r="C8" s="19" t="s">
        <v>253</v>
      </c>
      <c r="D8" s="16" t="s">
        <v>1364</v>
      </c>
      <c r="E8" s="16" t="s">
        <v>1364</v>
      </c>
      <c r="F8" s="16" t="s">
        <v>1364</v>
      </c>
      <c r="G8" s="21">
        <v>1</v>
      </c>
      <c r="H8" s="19" t="s">
        <v>172</v>
      </c>
      <c r="I8" s="17">
        <v>1.5</v>
      </c>
      <c r="J8" s="20"/>
      <c r="K8" s="28"/>
      <c r="L8" s="51">
        <v>311</v>
      </c>
    </row>
    <row r="9" spans="1:14" ht="12.75" customHeight="1">
      <c r="A9" s="27" t="s">
        <v>763</v>
      </c>
      <c r="B9" s="14">
        <v>8435134824987</v>
      </c>
      <c r="C9" s="19" t="s">
        <v>764</v>
      </c>
      <c r="D9" s="16" t="s">
        <v>1364</v>
      </c>
      <c r="E9" s="16" t="s">
        <v>1364</v>
      </c>
      <c r="F9" s="16" t="s">
        <v>1364</v>
      </c>
      <c r="G9" s="21">
        <v>1</v>
      </c>
      <c r="H9" s="19" t="s">
        <v>762</v>
      </c>
      <c r="I9" s="17">
        <v>0.11</v>
      </c>
      <c r="J9" s="20"/>
      <c r="K9" s="28"/>
      <c r="L9" s="51">
        <v>61</v>
      </c>
    </row>
    <row r="10" spans="1:14" ht="12.75" customHeight="1">
      <c r="A10" s="27" t="s">
        <v>80</v>
      </c>
      <c r="B10" s="14">
        <v>8435134825922</v>
      </c>
      <c r="C10" s="19" t="s">
        <v>1557</v>
      </c>
      <c r="D10" s="16" t="s">
        <v>1364</v>
      </c>
      <c r="E10" s="16" t="s">
        <v>1364</v>
      </c>
      <c r="F10" s="16" t="s">
        <v>1364</v>
      </c>
      <c r="G10" s="21">
        <v>1</v>
      </c>
      <c r="H10" s="19" t="s">
        <v>754</v>
      </c>
      <c r="I10" s="17">
        <v>0.15</v>
      </c>
      <c r="J10" s="20"/>
      <c r="K10" s="28"/>
      <c r="L10" s="51">
        <v>113</v>
      </c>
    </row>
    <row r="11" spans="1:14" ht="12.75" customHeight="1">
      <c r="A11" s="27" t="s">
        <v>1258</v>
      </c>
      <c r="B11" s="14">
        <v>8435134832586</v>
      </c>
      <c r="C11" s="19" t="s">
        <v>254</v>
      </c>
      <c r="D11" s="16" t="s">
        <v>1364</v>
      </c>
      <c r="E11" s="16" t="s">
        <v>1364</v>
      </c>
      <c r="F11" s="16" t="s">
        <v>1364</v>
      </c>
      <c r="G11" s="21">
        <v>1</v>
      </c>
      <c r="H11" s="19" t="s">
        <v>172</v>
      </c>
      <c r="I11" s="17"/>
      <c r="J11" s="20"/>
      <c r="K11" s="28"/>
      <c r="L11" s="51">
        <v>33</v>
      </c>
    </row>
    <row r="12" spans="1:14" ht="12.75" customHeight="1">
      <c r="A12" s="27" t="s">
        <v>761</v>
      </c>
      <c r="B12" s="14">
        <v>8435134830889</v>
      </c>
      <c r="C12" s="19" t="s">
        <v>1434</v>
      </c>
      <c r="D12" s="16" t="s">
        <v>1364</v>
      </c>
      <c r="E12" s="16" t="s">
        <v>1364</v>
      </c>
      <c r="F12" s="16" t="s">
        <v>1364</v>
      </c>
      <c r="G12" s="21">
        <v>1</v>
      </c>
      <c r="H12" s="19" t="s">
        <v>1435</v>
      </c>
      <c r="I12" s="17"/>
      <c r="J12" s="21"/>
      <c r="K12" s="21"/>
      <c r="L12" s="51">
        <v>136</v>
      </c>
    </row>
    <row r="13" spans="1:14" ht="12.75" customHeight="1">
      <c r="A13" s="27" t="s">
        <v>499</v>
      </c>
      <c r="B13" s="14">
        <v>8435134833668</v>
      </c>
      <c r="C13" s="19" t="s">
        <v>1279</v>
      </c>
      <c r="D13" s="16" t="s">
        <v>1364</v>
      </c>
      <c r="E13" s="16" t="s">
        <v>1364</v>
      </c>
      <c r="F13" s="16" t="s">
        <v>1364</v>
      </c>
      <c r="G13" s="21">
        <v>1</v>
      </c>
      <c r="H13" s="19" t="s">
        <v>1629</v>
      </c>
      <c r="I13" s="17">
        <v>0.1</v>
      </c>
      <c r="J13" s="20">
        <f>200*200*100</f>
        <v>4000000</v>
      </c>
      <c r="K13" s="28" t="s">
        <v>476</v>
      </c>
      <c r="L13" s="51">
        <v>18</v>
      </c>
    </row>
    <row r="14" spans="1:14" ht="12.75" customHeight="1">
      <c r="A14" s="27" t="s">
        <v>499</v>
      </c>
      <c r="B14" s="14">
        <v>8435134833668</v>
      </c>
      <c r="C14" s="19" t="s">
        <v>1413</v>
      </c>
      <c r="D14" s="16" t="s">
        <v>1364</v>
      </c>
      <c r="E14" s="16" t="s">
        <v>1364</v>
      </c>
      <c r="F14" s="16" t="s">
        <v>1364</v>
      </c>
      <c r="G14" s="21">
        <v>1</v>
      </c>
      <c r="H14" s="19" t="s">
        <v>172</v>
      </c>
      <c r="I14" s="17"/>
      <c r="J14" s="20"/>
      <c r="K14" s="28"/>
      <c r="L14" s="51">
        <v>18</v>
      </c>
    </row>
    <row r="15" spans="1:14" ht="12.75" customHeight="1">
      <c r="A15" s="27" t="s">
        <v>1017</v>
      </c>
      <c r="B15" s="14">
        <v>8435134850221</v>
      </c>
      <c r="C15" s="15" t="s">
        <v>753</v>
      </c>
      <c r="D15" s="16" t="s">
        <v>1364</v>
      </c>
      <c r="E15" s="16" t="s">
        <v>1364</v>
      </c>
      <c r="F15" s="16" t="s">
        <v>1364</v>
      </c>
      <c r="G15" s="21">
        <v>1</v>
      </c>
      <c r="H15" s="19" t="s">
        <v>754</v>
      </c>
      <c r="I15" s="17">
        <v>0.45</v>
      </c>
      <c r="J15" s="20">
        <f>175*177*47</f>
        <v>1455825</v>
      </c>
      <c r="K15" s="21" t="s">
        <v>114</v>
      </c>
      <c r="L15" s="51">
        <v>187</v>
      </c>
    </row>
    <row r="16" spans="1:14" ht="12.75" customHeight="1">
      <c r="A16" s="27" t="s">
        <v>1623</v>
      </c>
      <c r="B16" s="14">
        <v>8435134852621</v>
      </c>
      <c r="C16" s="19" t="s">
        <v>1624</v>
      </c>
      <c r="D16" s="10" t="s">
        <v>1364</v>
      </c>
      <c r="E16" s="10" t="s">
        <v>1364</v>
      </c>
      <c r="F16" s="10" t="s">
        <v>1364</v>
      </c>
      <c r="G16" s="9">
        <v>1</v>
      </c>
      <c r="H16" s="19" t="s">
        <v>754</v>
      </c>
      <c r="I16" s="10" t="s">
        <v>1364</v>
      </c>
      <c r="J16" s="10" t="s">
        <v>1364</v>
      </c>
      <c r="K16" s="10" t="s">
        <v>1364</v>
      </c>
      <c r="L16" s="51">
        <v>133</v>
      </c>
    </row>
    <row r="17" spans="1:12" ht="12.75" customHeight="1">
      <c r="A17" s="27" t="s">
        <v>1835</v>
      </c>
      <c r="B17" s="14">
        <v>8435134854861</v>
      </c>
      <c r="C17" s="19" t="s">
        <v>1834</v>
      </c>
      <c r="D17" s="10" t="s">
        <v>1364</v>
      </c>
      <c r="E17" s="10" t="s">
        <v>1364</v>
      </c>
      <c r="F17" s="10" t="s">
        <v>1364</v>
      </c>
      <c r="G17" s="9">
        <v>1</v>
      </c>
      <c r="H17" s="18" t="s">
        <v>172</v>
      </c>
      <c r="I17" s="35" t="s">
        <v>1364</v>
      </c>
      <c r="J17" s="35" t="s">
        <v>1364</v>
      </c>
      <c r="K17" s="35" t="s">
        <v>1364</v>
      </c>
      <c r="L17" s="51">
        <v>47</v>
      </c>
    </row>
    <row r="18" spans="1:12" ht="12.75" customHeight="1">
      <c r="A18" s="27" t="s">
        <v>1837</v>
      </c>
      <c r="B18" s="14">
        <v>8435134854854</v>
      </c>
      <c r="C18" s="19" t="s">
        <v>1836</v>
      </c>
      <c r="D18" s="10" t="s">
        <v>1364</v>
      </c>
      <c r="E18" s="10" t="s">
        <v>1364</v>
      </c>
      <c r="F18" s="10" t="s">
        <v>1364</v>
      </c>
      <c r="G18" s="9">
        <v>1</v>
      </c>
      <c r="H18" s="18" t="s">
        <v>172</v>
      </c>
      <c r="I18" s="35" t="s">
        <v>1364</v>
      </c>
      <c r="J18" s="35" t="s">
        <v>1364</v>
      </c>
      <c r="K18" s="35" t="s">
        <v>1364</v>
      </c>
      <c r="L18" s="51">
        <v>105</v>
      </c>
    </row>
    <row r="19" spans="1:12" ht="12.75" customHeight="1">
      <c r="A19" s="27" t="s">
        <v>741</v>
      </c>
      <c r="B19" s="14">
        <v>8435134850382</v>
      </c>
      <c r="C19" s="15" t="s">
        <v>742</v>
      </c>
      <c r="D19" s="16" t="s">
        <v>1364</v>
      </c>
      <c r="E19" s="16" t="s">
        <v>1364</v>
      </c>
      <c r="F19" s="16" t="s">
        <v>1364</v>
      </c>
      <c r="G19" s="21">
        <v>1</v>
      </c>
      <c r="H19" s="8" t="s">
        <v>1012</v>
      </c>
      <c r="I19" s="17"/>
      <c r="J19" s="20"/>
      <c r="K19" s="21"/>
      <c r="L19" s="51">
        <v>16</v>
      </c>
    </row>
    <row r="20" spans="1:12" ht="12.75" customHeight="1">
      <c r="A20" s="27" t="s">
        <v>771</v>
      </c>
      <c r="B20" s="14">
        <v>8435134837383</v>
      </c>
      <c r="C20" s="19" t="s">
        <v>251</v>
      </c>
      <c r="D20" s="16" t="s">
        <v>1364</v>
      </c>
      <c r="E20" s="16" t="s">
        <v>1364</v>
      </c>
      <c r="F20" s="16" t="s">
        <v>1364</v>
      </c>
      <c r="G20" s="21">
        <v>1</v>
      </c>
      <c r="H20" s="19" t="s">
        <v>1572</v>
      </c>
      <c r="I20" s="17"/>
      <c r="J20" s="20"/>
      <c r="K20" s="28"/>
      <c r="L20" s="51">
        <v>228</v>
      </c>
    </row>
    <row r="21" spans="1:12" ht="12.75" customHeight="1">
      <c r="A21" s="27" t="s">
        <v>1243</v>
      </c>
      <c r="B21" s="14">
        <v>8435134817033</v>
      </c>
      <c r="C21" s="19" t="s">
        <v>1244</v>
      </c>
      <c r="D21" s="16" t="s">
        <v>1364</v>
      </c>
      <c r="E21" s="16" t="s">
        <v>1364</v>
      </c>
      <c r="F21" s="16" t="s">
        <v>1364</v>
      </c>
      <c r="G21" s="21">
        <v>1</v>
      </c>
      <c r="H21" s="19" t="s">
        <v>1245</v>
      </c>
      <c r="I21" s="17">
        <v>0.48</v>
      </c>
      <c r="J21" s="20"/>
      <c r="K21" s="28"/>
      <c r="L21" s="51">
        <v>72</v>
      </c>
    </row>
    <row r="22" spans="1:12" ht="12.75" customHeight="1">
      <c r="A22" s="27" t="s">
        <v>3</v>
      </c>
      <c r="B22" s="14">
        <v>8435134825236</v>
      </c>
      <c r="C22" s="19" t="s">
        <v>124</v>
      </c>
      <c r="D22" s="16" t="s">
        <v>1364</v>
      </c>
      <c r="E22" s="16" t="s">
        <v>1364</v>
      </c>
      <c r="F22" s="16" t="s">
        <v>1364</v>
      </c>
      <c r="G22" s="21">
        <v>1</v>
      </c>
      <c r="H22" s="19" t="s">
        <v>1245</v>
      </c>
      <c r="I22" s="17"/>
      <c r="J22" s="20"/>
      <c r="K22" s="28"/>
      <c r="L22" s="51">
        <v>55</v>
      </c>
    </row>
    <row r="23" spans="1:12" ht="12.75" customHeight="1">
      <c r="A23" s="27" t="s">
        <v>1246</v>
      </c>
      <c r="B23" s="14">
        <v>8435134817040</v>
      </c>
      <c r="C23" s="19" t="s">
        <v>1247</v>
      </c>
      <c r="D23" s="16" t="s">
        <v>1364</v>
      </c>
      <c r="E23" s="16" t="s">
        <v>1364</v>
      </c>
      <c r="F23" s="16" t="s">
        <v>1364</v>
      </c>
      <c r="G23" s="21">
        <v>1</v>
      </c>
      <c r="H23" s="19" t="s">
        <v>1245</v>
      </c>
      <c r="I23" s="17">
        <v>3.7</v>
      </c>
      <c r="J23" s="20"/>
      <c r="K23" s="28"/>
      <c r="L23" s="51">
        <v>81</v>
      </c>
    </row>
    <row r="24" spans="1:12" ht="12.75" customHeight="1">
      <c r="A24" s="27" t="s">
        <v>187</v>
      </c>
      <c r="B24" s="14">
        <v>8435134810706</v>
      </c>
      <c r="C24" s="19" t="s">
        <v>188</v>
      </c>
      <c r="D24" s="16" t="s">
        <v>1364</v>
      </c>
      <c r="E24" s="16" t="s">
        <v>1364</v>
      </c>
      <c r="F24" s="16" t="s">
        <v>1364</v>
      </c>
      <c r="G24" s="21">
        <v>1</v>
      </c>
      <c r="H24" s="19" t="s">
        <v>172</v>
      </c>
      <c r="I24" s="17">
        <v>1.8</v>
      </c>
      <c r="J24" s="20">
        <v>9826</v>
      </c>
      <c r="K24" s="28" t="s">
        <v>189</v>
      </c>
      <c r="L24" s="51">
        <v>55</v>
      </c>
    </row>
    <row r="25" spans="1:12" ht="12.75" customHeight="1">
      <c r="A25" s="27" t="s">
        <v>1046</v>
      </c>
      <c r="B25" s="14">
        <v>8435134846002</v>
      </c>
      <c r="C25" s="19" t="s">
        <v>1045</v>
      </c>
      <c r="D25" s="16" t="s">
        <v>1364</v>
      </c>
      <c r="E25" s="16" t="s">
        <v>1364</v>
      </c>
      <c r="F25" s="16" t="s">
        <v>1364</v>
      </c>
      <c r="G25" s="21">
        <v>1</v>
      </c>
      <c r="H25" s="19" t="s">
        <v>172</v>
      </c>
      <c r="I25" s="17"/>
      <c r="J25" s="20"/>
      <c r="K25" s="28"/>
      <c r="L25" s="51">
        <v>39</v>
      </c>
    </row>
    <row r="26" spans="1:12" ht="12.75" customHeight="1">
      <c r="A26" s="27" t="s">
        <v>969</v>
      </c>
      <c r="B26" s="14">
        <v>8435134847382</v>
      </c>
      <c r="C26" s="19" t="s">
        <v>971</v>
      </c>
      <c r="D26" s="16" t="s">
        <v>1364</v>
      </c>
      <c r="E26" s="16" t="s">
        <v>1364</v>
      </c>
      <c r="F26" s="16" t="s">
        <v>1364</v>
      </c>
      <c r="G26" s="21">
        <v>1</v>
      </c>
      <c r="H26" s="19" t="s">
        <v>968</v>
      </c>
      <c r="I26" s="17">
        <v>0.4</v>
      </c>
      <c r="J26" s="20">
        <f>110*45*65</f>
        <v>321750</v>
      </c>
      <c r="K26" s="28" t="s">
        <v>116</v>
      </c>
      <c r="L26" s="51">
        <v>8</v>
      </c>
    </row>
    <row r="27" spans="1:12" ht="12.75" customHeight="1">
      <c r="A27" s="27" t="s">
        <v>1425</v>
      </c>
      <c r="B27" s="14">
        <v>8435134851204</v>
      </c>
      <c r="C27" s="15" t="s">
        <v>1426</v>
      </c>
      <c r="D27" s="10" t="s">
        <v>1364</v>
      </c>
      <c r="E27" s="10" t="s">
        <v>1364</v>
      </c>
      <c r="F27" s="10" t="s">
        <v>1364</v>
      </c>
      <c r="G27" s="9">
        <v>1</v>
      </c>
      <c r="H27" s="8" t="s">
        <v>172</v>
      </c>
      <c r="I27" s="17"/>
      <c r="J27" s="21"/>
      <c r="K27" s="21"/>
      <c r="L27" s="51">
        <v>51</v>
      </c>
    </row>
    <row r="28" spans="1:12" ht="12.75" customHeight="1">
      <c r="A28" s="27" t="s">
        <v>1427</v>
      </c>
      <c r="B28" s="14">
        <v>8435134851655</v>
      </c>
      <c r="C28" s="15" t="s">
        <v>1428</v>
      </c>
      <c r="D28" s="10" t="s">
        <v>1364</v>
      </c>
      <c r="E28" s="10" t="s">
        <v>1364</v>
      </c>
      <c r="F28" s="10" t="s">
        <v>1364</v>
      </c>
      <c r="G28" s="9">
        <v>1</v>
      </c>
      <c r="H28" s="8" t="s">
        <v>172</v>
      </c>
      <c r="I28" s="17"/>
      <c r="J28" s="20"/>
      <c r="K28" s="21"/>
      <c r="L28" s="51">
        <v>207</v>
      </c>
    </row>
    <row r="29" spans="1:12" ht="12.75" customHeight="1">
      <c r="A29" s="27" t="s">
        <v>1923</v>
      </c>
      <c r="B29" s="40">
        <v>8435134852096</v>
      </c>
      <c r="C29" s="27" t="s">
        <v>1918</v>
      </c>
      <c r="D29" s="54" t="s">
        <v>1364</v>
      </c>
      <c r="E29" s="54" t="s">
        <v>1364</v>
      </c>
      <c r="F29" s="54" t="s">
        <v>1364</v>
      </c>
      <c r="G29" s="54">
        <v>1</v>
      </c>
      <c r="H29" s="42" t="s">
        <v>1930</v>
      </c>
      <c r="I29" s="42" t="s">
        <v>1364</v>
      </c>
      <c r="J29" s="27"/>
      <c r="K29" s="27" t="s">
        <v>1364</v>
      </c>
      <c r="L29" s="57">
        <v>112</v>
      </c>
    </row>
    <row r="30" spans="1:12" ht="12.75" customHeight="1">
      <c r="A30" s="27" t="s">
        <v>197</v>
      </c>
      <c r="B30" s="14">
        <v>8435134810874</v>
      </c>
      <c r="C30" s="19" t="s">
        <v>558</v>
      </c>
      <c r="D30" s="16" t="s">
        <v>1364</v>
      </c>
      <c r="E30" s="16" t="s">
        <v>1364</v>
      </c>
      <c r="F30" s="16" t="s">
        <v>1364</v>
      </c>
      <c r="G30" s="21">
        <v>1</v>
      </c>
      <c r="H30" s="19" t="s">
        <v>90</v>
      </c>
      <c r="I30" s="17">
        <v>0.61</v>
      </c>
      <c r="J30" s="20">
        <v>16464</v>
      </c>
      <c r="K30" s="28" t="s">
        <v>198</v>
      </c>
      <c r="L30" s="51">
        <v>34</v>
      </c>
    </row>
    <row r="31" spans="1:12" ht="12.75" customHeight="1">
      <c r="A31" s="27" t="s">
        <v>199</v>
      </c>
      <c r="B31" s="14">
        <v>8435134810881</v>
      </c>
      <c r="C31" s="19" t="s">
        <v>559</v>
      </c>
      <c r="D31" s="16" t="s">
        <v>1364</v>
      </c>
      <c r="E31" s="16" t="s">
        <v>1364</v>
      </c>
      <c r="F31" s="16" t="s">
        <v>1364</v>
      </c>
      <c r="G31" s="21">
        <v>1</v>
      </c>
      <c r="H31" s="19" t="s">
        <v>90</v>
      </c>
      <c r="I31" s="17">
        <v>1.28</v>
      </c>
      <c r="J31" s="20">
        <v>22220.799999999999</v>
      </c>
      <c r="K31" s="28" t="s">
        <v>200</v>
      </c>
      <c r="L31" s="51">
        <v>53</v>
      </c>
    </row>
    <row r="32" spans="1:12" ht="12.75" customHeight="1">
      <c r="A32" s="27" t="s">
        <v>201</v>
      </c>
      <c r="B32" s="14">
        <v>8435134810935</v>
      </c>
      <c r="C32" s="19" t="s">
        <v>202</v>
      </c>
      <c r="D32" s="16" t="s">
        <v>1364</v>
      </c>
      <c r="E32" s="16" t="s">
        <v>1364</v>
      </c>
      <c r="F32" s="16" t="s">
        <v>1364</v>
      </c>
      <c r="G32" s="21">
        <v>1</v>
      </c>
      <c r="H32" s="19" t="s">
        <v>90</v>
      </c>
      <c r="I32" s="17">
        <v>0.75</v>
      </c>
      <c r="J32" s="20">
        <v>7340.625</v>
      </c>
      <c r="K32" s="28" t="s">
        <v>203</v>
      </c>
      <c r="L32" s="51">
        <v>70</v>
      </c>
    </row>
    <row r="33" spans="1:12" ht="12.75" customHeight="1">
      <c r="A33" s="27" t="s">
        <v>204</v>
      </c>
      <c r="B33" s="14">
        <v>8435134810942</v>
      </c>
      <c r="C33" s="19" t="s">
        <v>205</v>
      </c>
      <c r="D33" s="16" t="s">
        <v>1364</v>
      </c>
      <c r="E33" s="16" t="s">
        <v>1364</v>
      </c>
      <c r="F33" s="16" t="s">
        <v>1364</v>
      </c>
      <c r="G33" s="21">
        <v>1</v>
      </c>
      <c r="H33" s="19" t="s">
        <v>90</v>
      </c>
      <c r="I33" s="17">
        <v>0.6</v>
      </c>
      <c r="J33" s="20">
        <v>7340.625</v>
      </c>
      <c r="K33" s="28" t="s">
        <v>203</v>
      </c>
      <c r="L33" s="51">
        <v>59</v>
      </c>
    </row>
    <row r="34" spans="1:12" ht="12.75" customHeight="1">
      <c r="A34" s="27" t="s">
        <v>206</v>
      </c>
      <c r="B34" s="14">
        <v>8435134810959</v>
      </c>
      <c r="C34" s="19" t="s">
        <v>207</v>
      </c>
      <c r="D34" s="16" t="s">
        <v>1364</v>
      </c>
      <c r="E34" s="16" t="s">
        <v>1364</v>
      </c>
      <c r="F34" s="16" t="s">
        <v>1364</v>
      </c>
      <c r="G34" s="21">
        <v>1</v>
      </c>
      <c r="H34" s="19" t="s">
        <v>90</v>
      </c>
      <c r="I34" s="17">
        <v>2.85</v>
      </c>
      <c r="J34" s="20">
        <v>19656</v>
      </c>
      <c r="K34" s="28" t="s">
        <v>208</v>
      </c>
      <c r="L34" s="51">
        <v>74</v>
      </c>
    </row>
    <row r="35" spans="1:12" ht="12.75" customHeight="1">
      <c r="A35" s="27" t="s">
        <v>209</v>
      </c>
      <c r="B35" s="14">
        <v>8435134810973</v>
      </c>
      <c r="C35" s="19" t="s">
        <v>210</v>
      </c>
      <c r="D35" s="16" t="s">
        <v>1364</v>
      </c>
      <c r="E35" s="16" t="s">
        <v>1364</v>
      </c>
      <c r="F35" s="16" t="s">
        <v>1364</v>
      </c>
      <c r="G35" s="21">
        <v>1</v>
      </c>
      <c r="H35" s="19" t="s">
        <v>90</v>
      </c>
      <c r="I35" s="17">
        <v>0.38500000000000001</v>
      </c>
      <c r="J35" s="20">
        <v>3303.26</v>
      </c>
      <c r="K35" s="28" t="s">
        <v>190</v>
      </c>
      <c r="L35" s="51">
        <v>16</v>
      </c>
    </row>
    <row r="36" spans="1:12" ht="12.75" customHeight="1">
      <c r="A36" s="27" t="s">
        <v>211</v>
      </c>
      <c r="B36" s="14">
        <v>8435134810980</v>
      </c>
      <c r="C36" s="19" t="s">
        <v>212</v>
      </c>
      <c r="D36" s="16" t="s">
        <v>1364</v>
      </c>
      <c r="E36" s="16" t="s">
        <v>1364</v>
      </c>
      <c r="F36" s="16" t="s">
        <v>1364</v>
      </c>
      <c r="G36" s="21">
        <v>1</v>
      </c>
      <c r="H36" s="19" t="s">
        <v>90</v>
      </c>
      <c r="I36" s="17">
        <v>0.375</v>
      </c>
      <c r="J36" s="20">
        <v>31688.825000000001</v>
      </c>
      <c r="K36" s="28" t="s">
        <v>196</v>
      </c>
      <c r="L36" s="51">
        <v>13</v>
      </c>
    </row>
    <row r="37" spans="1:12" ht="12.75" customHeight="1">
      <c r="A37" s="27" t="s">
        <v>213</v>
      </c>
      <c r="B37" s="14">
        <v>8435134810997</v>
      </c>
      <c r="C37" s="19" t="s">
        <v>215</v>
      </c>
      <c r="D37" s="16" t="s">
        <v>1364</v>
      </c>
      <c r="E37" s="16" t="s">
        <v>1364</v>
      </c>
      <c r="F37" s="16" t="s">
        <v>1364</v>
      </c>
      <c r="G37" s="21">
        <v>1</v>
      </c>
      <c r="H37" s="19" t="s">
        <v>90</v>
      </c>
      <c r="I37" s="17">
        <v>1.1850000000000001</v>
      </c>
      <c r="J37" s="20">
        <v>14591.2</v>
      </c>
      <c r="K37" s="28" t="s">
        <v>191</v>
      </c>
      <c r="L37" s="51">
        <v>18</v>
      </c>
    </row>
    <row r="38" spans="1:12" ht="12.75" customHeight="1">
      <c r="A38" s="27" t="s">
        <v>216</v>
      </c>
      <c r="B38" s="14">
        <v>8435134811017</v>
      </c>
      <c r="C38" s="19" t="s">
        <v>237</v>
      </c>
      <c r="D38" s="16" t="s">
        <v>1364</v>
      </c>
      <c r="E38" s="16" t="s">
        <v>1364</v>
      </c>
      <c r="F38" s="16" t="s">
        <v>1364</v>
      </c>
      <c r="G38" s="21">
        <v>1</v>
      </c>
      <c r="H38" s="19" t="s">
        <v>90</v>
      </c>
      <c r="I38" s="17">
        <v>1.6</v>
      </c>
      <c r="J38" s="20">
        <v>14701.5</v>
      </c>
      <c r="K38" s="28" t="s">
        <v>238</v>
      </c>
      <c r="L38" s="51">
        <v>54</v>
      </c>
    </row>
    <row r="39" spans="1:12" ht="12.75" customHeight="1">
      <c r="A39" s="27" t="s">
        <v>239</v>
      </c>
      <c r="B39" s="14">
        <v>8435134811031</v>
      </c>
      <c r="C39" s="19" t="s">
        <v>240</v>
      </c>
      <c r="D39" s="16" t="s">
        <v>1364</v>
      </c>
      <c r="E39" s="16" t="s">
        <v>1364</v>
      </c>
      <c r="F39" s="16" t="s">
        <v>1364</v>
      </c>
      <c r="G39" s="21">
        <v>1</v>
      </c>
      <c r="H39" s="19" t="s">
        <v>504</v>
      </c>
      <c r="I39" s="17">
        <v>1.19</v>
      </c>
      <c r="J39" s="20">
        <v>14950</v>
      </c>
      <c r="K39" s="28" t="s">
        <v>241</v>
      </c>
      <c r="L39" s="51">
        <v>61</v>
      </c>
    </row>
    <row r="40" spans="1:12" ht="12.75" customHeight="1">
      <c r="A40" s="27" t="s">
        <v>1382</v>
      </c>
      <c r="B40" s="14">
        <v>8435134811048</v>
      </c>
      <c r="C40" s="19" t="s">
        <v>1383</v>
      </c>
      <c r="D40" s="16" t="s">
        <v>1364</v>
      </c>
      <c r="E40" s="16" t="s">
        <v>1364</v>
      </c>
      <c r="F40" s="16" t="s">
        <v>1364</v>
      </c>
      <c r="G40" s="21">
        <v>1</v>
      </c>
      <c r="H40" s="19" t="s">
        <v>1384</v>
      </c>
      <c r="I40" s="17"/>
      <c r="J40" s="20"/>
      <c r="K40" s="28"/>
      <c r="L40" s="51">
        <v>52</v>
      </c>
    </row>
    <row r="41" spans="1:12" ht="12" customHeight="1">
      <c r="A41" s="27" t="s">
        <v>242</v>
      </c>
      <c r="B41" s="14">
        <v>8435134811079</v>
      </c>
      <c r="C41" s="19" t="s">
        <v>260</v>
      </c>
      <c r="D41" s="16" t="s">
        <v>1364</v>
      </c>
      <c r="E41" s="16" t="s">
        <v>1364</v>
      </c>
      <c r="F41" s="16" t="s">
        <v>1364</v>
      </c>
      <c r="G41" s="21">
        <v>1</v>
      </c>
      <c r="H41" s="19" t="s">
        <v>1409</v>
      </c>
      <c r="I41" s="17">
        <v>1.1399999999999999</v>
      </c>
      <c r="J41" s="20">
        <v>13621.75</v>
      </c>
      <c r="K41" s="28" t="s">
        <v>261</v>
      </c>
      <c r="L41" s="51">
        <v>39</v>
      </c>
    </row>
    <row r="42" spans="1:12" ht="12.75" customHeight="1">
      <c r="A42" s="27" t="s">
        <v>262</v>
      </c>
      <c r="B42" s="14">
        <v>8435134811086</v>
      </c>
      <c r="C42" s="19" t="s">
        <v>263</v>
      </c>
      <c r="D42" s="16" t="s">
        <v>1364</v>
      </c>
      <c r="E42" s="16" t="s">
        <v>1364</v>
      </c>
      <c r="F42" s="16" t="s">
        <v>1364</v>
      </c>
      <c r="G42" s="21">
        <v>1</v>
      </c>
      <c r="H42" s="19" t="s">
        <v>1409</v>
      </c>
      <c r="I42" s="17">
        <v>0.56499999999999995</v>
      </c>
      <c r="J42" s="20">
        <v>7581.6</v>
      </c>
      <c r="K42" s="28" t="s">
        <v>264</v>
      </c>
      <c r="L42" s="51">
        <v>19</v>
      </c>
    </row>
    <row r="43" spans="1:12" ht="12.75" customHeight="1">
      <c r="A43" s="27" t="s">
        <v>265</v>
      </c>
      <c r="B43" s="14">
        <v>8435134811093</v>
      </c>
      <c r="C43" s="19" t="s">
        <v>266</v>
      </c>
      <c r="D43" s="16" t="s">
        <v>1364</v>
      </c>
      <c r="E43" s="16" t="s">
        <v>1364</v>
      </c>
      <c r="F43" s="16" t="s">
        <v>1364</v>
      </c>
      <c r="G43" s="21">
        <v>1</v>
      </c>
      <c r="H43" s="19" t="s">
        <v>1409</v>
      </c>
      <c r="I43" s="17">
        <v>0.34499999999999997</v>
      </c>
      <c r="J43" s="20">
        <v>5499</v>
      </c>
      <c r="K43" s="28" t="s">
        <v>267</v>
      </c>
      <c r="L43" s="51">
        <v>21</v>
      </c>
    </row>
    <row r="44" spans="1:12" ht="12.75" customHeight="1">
      <c r="A44" s="27" t="s">
        <v>268</v>
      </c>
      <c r="B44" s="14">
        <v>8435134811109</v>
      </c>
      <c r="C44" s="19" t="s">
        <v>269</v>
      </c>
      <c r="D44" s="16" t="s">
        <v>1364</v>
      </c>
      <c r="E44" s="16" t="s">
        <v>1364</v>
      </c>
      <c r="F44" s="16" t="s">
        <v>1364</v>
      </c>
      <c r="G44" s="21">
        <v>1</v>
      </c>
      <c r="H44" s="19" t="s">
        <v>1409</v>
      </c>
      <c r="I44" s="17">
        <v>0.28999999999999998</v>
      </c>
      <c r="J44" s="20">
        <v>5499</v>
      </c>
      <c r="K44" s="28" t="s">
        <v>267</v>
      </c>
      <c r="L44" s="51">
        <v>18</v>
      </c>
    </row>
    <row r="45" spans="1:12" ht="12.75" customHeight="1">
      <c r="A45" s="27" t="s">
        <v>270</v>
      </c>
      <c r="B45" s="14">
        <v>8435134811116</v>
      </c>
      <c r="C45" s="19" t="s">
        <v>484</v>
      </c>
      <c r="D45" s="16" t="s">
        <v>1364</v>
      </c>
      <c r="E45" s="16" t="s">
        <v>1364</v>
      </c>
      <c r="F45" s="16" t="s">
        <v>1364</v>
      </c>
      <c r="G45" s="21">
        <v>1</v>
      </c>
      <c r="H45" s="19" t="s">
        <v>1409</v>
      </c>
      <c r="I45" s="17">
        <v>0.15</v>
      </c>
      <c r="J45" s="20">
        <v>4410</v>
      </c>
      <c r="K45" s="28" t="s">
        <v>271</v>
      </c>
      <c r="L45" s="51">
        <v>8</v>
      </c>
    </row>
    <row r="46" spans="1:12" ht="12.75" customHeight="1">
      <c r="A46" s="27" t="s">
        <v>272</v>
      </c>
      <c r="B46" s="14">
        <v>8435134811123</v>
      </c>
      <c r="C46" s="19" t="s">
        <v>273</v>
      </c>
      <c r="D46" s="16" t="s">
        <v>1364</v>
      </c>
      <c r="E46" s="16" t="s">
        <v>1364</v>
      </c>
      <c r="F46" s="16" t="s">
        <v>1364</v>
      </c>
      <c r="G46" s="21">
        <v>1</v>
      </c>
      <c r="H46" s="19" t="s">
        <v>523</v>
      </c>
      <c r="I46" s="17">
        <v>0.32</v>
      </c>
      <c r="J46" s="20">
        <v>5639.75</v>
      </c>
      <c r="K46" s="28" t="s">
        <v>274</v>
      </c>
      <c r="L46" s="51">
        <v>20</v>
      </c>
    </row>
    <row r="47" spans="1:12" ht="12.75" customHeight="1">
      <c r="A47" s="27" t="s">
        <v>275</v>
      </c>
      <c r="B47" s="14">
        <v>8435134811130</v>
      </c>
      <c r="C47" s="19" t="s">
        <v>276</v>
      </c>
      <c r="D47" s="16" t="s">
        <v>1364</v>
      </c>
      <c r="E47" s="16" t="s">
        <v>1364</v>
      </c>
      <c r="F47" s="16" t="s">
        <v>1364</v>
      </c>
      <c r="G47" s="21">
        <v>1</v>
      </c>
      <c r="H47" s="19" t="s">
        <v>505</v>
      </c>
      <c r="I47" s="17">
        <v>5.09</v>
      </c>
      <c r="J47" s="20">
        <v>127618.85</v>
      </c>
      <c r="K47" s="28" t="s">
        <v>277</v>
      </c>
      <c r="L47" s="51">
        <v>407</v>
      </c>
    </row>
    <row r="48" spans="1:12" ht="12.75" customHeight="1">
      <c r="A48" s="27" t="s">
        <v>278</v>
      </c>
      <c r="B48" s="14">
        <v>8435134811147</v>
      </c>
      <c r="C48" s="19" t="s">
        <v>279</v>
      </c>
      <c r="D48" s="16" t="s">
        <v>1364</v>
      </c>
      <c r="E48" s="16" t="s">
        <v>1364</v>
      </c>
      <c r="F48" s="16" t="s">
        <v>1364</v>
      </c>
      <c r="G48" s="21">
        <v>1</v>
      </c>
      <c r="H48" s="19" t="s">
        <v>1409</v>
      </c>
      <c r="I48" s="17">
        <v>1.0449999999999999</v>
      </c>
      <c r="J48" s="20">
        <v>12781.75</v>
      </c>
      <c r="K48" s="28" t="s">
        <v>280</v>
      </c>
      <c r="L48" s="51">
        <v>92</v>
      </c>
    </row>
    <row r="49" spans="1:12" ht="12.75" customHeight="1">
      <c r="A49" s="27" t="s">
        <v>281</v>
      </c>
      <c r="B49" s="14">
        <v>8435134811154</v>
      </c>
      <c r="C49" s="19" t="s">
        <v>282</v>
      </c>
      <c r="D49" s="16" t="s">
        <v>1364</v>
      </c>
      <c r="E49" s="16" t="s">
        <v>1364</v>
      </c>
      <c r="F49" s="16" t="s">
        <v>1364</v>
      </c>
      <c r="G49" s="21">
        <v>1</v>
      </c>
      <c r="H49" s="19" t="s">
        <v>1409</v>
      </c>
      <c r="I49" s="17">
        <v>0.74</v>
      </c>
      <c r="J49" s="20">
        <v>7378</v>
      </c>
      <c r="K49" s="28" t="s">
        <v>283</v>
      </c>
      <c r="L49" s="51">
        <v>70</v>
      </c>
    </row>
    <row r="50" spans="1:12" ht="12.75" customHeight="1">
      <c r="A50" s="27" t="s">
        <v>284</v>
      </c>
      <c r="B50" s="14">
        <v>8435134811161</v>
      </c>
      <c r="C50" s="19" t="s">
        <v>293</v>
      </c>
      <c r="D50" s="16" t="s">
        <v>1364</v>
      </c>
      <c r="E50" s="16" t="s">
        <v>1364</v>
      </c>
      <c r="F50" s="16" t="s">
        <v>1364</v>
      </c>
      <c r="G50" s="21">
        <v>1</v>
      </c>
      <c r="H50" s="19" t="s">
        <v>1409</v>
      </c>
      <c r="I50" s="17">
        <v>2.48</v>
      </c>
      <c r="J50" s="20">
        <v>19894</v>
      </c>
      <c r="K50" s="28" t="s">
        <v>294</v>
      </c>
      <c r="L50" s="51">
        <v>94</v>
      </c>
    </row>
    <row r="51" spans="1:12" ht="12.75" customHeight="1">
      <c r="A51" s="27" t="s">
        <v>295</v>
      </c>
      <c r="B51" s="14">
        <v>8435134811178</v>
      </c>
      <c r="C51" s="19" t="s">
        <v>296</v>
      </c>
      <c r="D51" s="16" t="s">
        <v>1364</v>
      </c>
      <c r="E51" s="16" t="s">
        <v>1364</v>
      </c>
      <c r="F51" s="16" t="s">
        <v>1364</v>
      </c>
      <c r="G51" s="21">
        <v>1</v>
      </c>
      <c r="H51" s="19" t="s">
        <v>1409</v>
      </c>
      <c r="I51" s="17">
        <v>1.2</v>
      </c>
      <c r="J51" s="20">
        <v>10094</v>
      </c>
      <c r="K51" s="28" t="s">
        <v>297</v>
      </c>
      <c r="L51" s="51">
        <v>57</v>
      </c>
    </row>
    <row r="52" spans="1:12" ht="12.75" customHeight="1">
      <c r="A52" s="27" t="s">
        <v>298</v>
      </c>
      <c r="B52" s="14">
        <v>8435134811185</v>
      </c>
      <c r="C52" s="19" t="s">
        <v>299</v>
      </c>
      <c r="D52" s="16" t="s">
        <v>1364</v>
      </c>
      <c r="E52" s="16" t="s">
        <v>1364</v>
      </c>
      <c r="F52" s="16" t="s">
        <v>1364</v>
      </c>
      <c r="G52" s="21">
        <v>1</v>
      </c>
      <c r="H52" s="19" t="s">
        <v>1409</v>
      </c>
      <c r="I52" s="17">
        <v>2.57</v>
      </c>
      <c r="J52" s="20">
        <v>22837.5</v>
      </c>
      <c r="K52" s="28" t="s">
        <v>300</v>
      </c>
      <c r="L52" s="51">
        <v>182</v>
      </c>
    </row>
    <row r="53" spans="1:12" ht="12.75" customHeight="1">
      <c r="A53" s="27" t="s">
        <v>301</v>
      </c>
      <c r="B53" s="14">
        <v>8435134811192</v>
      </c>
      <c r="C53" s="19" t="s">
        <v>302</v>
      </c>
      <c r="D53" s="16" t="s">
        <v>1364</v>
      </c>
      <c r="E53" s="16" t="s">
        <v>1364</v>
      </c>
      <c r="F53" s="16" t="s">
        <v>1364</v>
      </c>
      <c r="G53" s="21">
        <v>1</v>
      </c>
      <c r="H53" s="19" t="s">
        <v>90</v>
      </c>
      <c r="I53" s="17">
        <v>3</v>
      </c>
      <c r="J53" s="20">
        <v>24408</v>
      </c>
      <c r="K53" s="28" t="s">
        <v>303</v>
      </c>
      <c r="L53" s="51">
        <v>74</v>
      </c>
    </row>
    <row r="54" spans="1:12" ht="12.75" customHeight="1">
      <c r="A54" s="27" t="s">
        <v>304</v>
      </c>
      <c r="B54" s="14">
        <v>8435134811208</v>
      </c>
      <c r="C54" s="19" t="s">
        <v>305</v>
      </c>
      <c r="D54" s="16" t="s">
        <v>1364</v>
      </c>
      <c r="E54" s="16" t="s">
        <v>1364</v>
      </c>
      <c r="F54" s="16" t="s">
        <v>1364</v>
      </c>
      <c r="G54" s="21">
        <v>1</v>
      </c>
      <c r="H54" s="19" t="s">
        <v>1409</v>
      </c>
      <c r="I54" s="17">
        <v>2.8</v>
      </c>
      <c r="J54" s="20">
        <v>19992</v>
      </c>
      <c r="K54" s="28" t="s">
        <v>306</v>
      </c>
      <c r="L54" s="51">
        <v>137</v>
      </c>
    </row>
    <row r="55" spans="1:12" ht="12.75" customHeight="1">
      <c r="A55" s="27" t="s">
        <v>307</v>
      </c>
      <c r="B55" s="14">
        <v>8435134811987</v>
      </c>
      <c r="C55" s="19" t="s">
        <v>308</v>
      </c>
      <c r="D55" s="16" t="s">
        <v>1364</v>
      </c>
      <c r="E55" s="16" t="s">
        <v>1364</v>
      </c>
      <c r="F55" s="16" t="s">
        <v>1364</v>
      </c>
      <c r="G55" s="21">
        <v>1</v>
      </c>
      <c r="H55" s="19" t="s">
        <v>505</v>
      </c>
      <c r="I55" s="17">
        <v>0.78200000000000003</v>
      </c>
      <c r="J55" s="20">
        <v>15488</v>
      </c>
      <c r="K55" s="28" t="s">
        <v>309</v>
      </c>
      <c r="L55" s="51">
        <v>110</v>
      </c>
    </row>
    <row r="56" spans="1:12" ht="12.75" customHeight="1">
      <c r="A56" s="27" t="s">
        <v>310</v>
      </c>
      <c r="B56" s="14">
        <v>8435134813080</v>
      </c>
      <c r="C56" s="19" t="s">
        <v>311</v>
      </c>
      <c r="D56" s="16" t="s">
        <v>1364</v>
      </c>
      <c r="E56" s="16" t="s">
        <v>1364</v>
      </c>
      <c r="F56" s="16" t="s">
        <v>1364</v>
      </c>
      <c r="G56" s="21">
        <v>1</v>
      </c>
      <c r="H56" s="19" t="s">
        <v>1409</v>
      </c>
      <c r="I56" s="17">
        <v>5.09</v>
      </c>
      <c r="J56" s="20">
        <v>5477.0069999999996</v>
      </c>
      <c r="K56" s="28" t="s">
        <v>312</v>
      </c>
      <c r="L56" s="51">
        <v>114</v>
      </c>
    </row>
    <row r="57" spans="1:12" ht="12.75" customHeight="1">
      <c r="A57" s="50" t="s">
        <v>1473</v>
      </c>
      <c r="B57" s="14">
        <v>8435134815596</v>
      </c>
      <c r="C57" s="19" t="s">
        <v>1474</v>
      </c>
      <c r="D57" s="16" t="s">
        <v>1364</v>
      </c>
      <c r="E57" s="16" t="s">
        <v>1364</v>
      </c>
      <c r="F57" s="16" t="s">
        <v>1364</v>
      </c>
      <c r="G57" s="21">
        <v>1</v>
      </c>
      <c r="H57" s="19" t="s">
        <v>90</v>
      </c>
      <c r="I57" s="17"/>
      <c r="J57" s="20"/>
      <c r="K57" s="21"/>
      <c r="L57" s="51">
        <v>107</v>
      </c>
    </row>
    <row r="58" spans="1:12" ht="12.75" customHeight="1">
      <c r="A58" s="27" t="s">
        <v>769</v>
      </c>
      <c r="B58" s="14">
        <v>8435134824543</v>
      </c>
      <c r="C58" s="19" t="s">
        <v>770</v>
      </c>
      <c r="D58" s="16" t="s">
        <v>1364</v>
      </c>
      <c r="E58" s="16" t="s">
        <v>1364</v>
      </c>
      <c r="F58" s="16" t="s">
        <v>1364</v>
      </c>
      <c r="G58" s="21">
        <v>1</v>
      </c>
      <c r="H58" s="19" t="s">
        <v>506</v>
      </c>
      <c r="I58" s="17"/>
      <c r="J58" s="20"/>
      <c r="K58" s="28"/>
      <c r="L58" s="51">
        <v>83</v>
      </c>
    </row>
    <row r="59" spans="1:12" ht="12.75" customHeight="1">
      <c r="A59" s="27" t="s">
        <v>313</v>
      </c>
      <c r="B59" s="14">
        <v>8435134812311</v>
      </c>
      <c r="C59" s="19" t="s">
        <v>314</v>
      </c>
      <c r="D59" s="16" t="s">
        <v>1364</v>
      </c>
      <c r="E59" s="16" t="s">
        <v>1364</v>
      </c>
      <c r="F59" s="16" t="s">
        <v>1364</v>
      </c>
      <c r="G59" s="21">
        <v>1</v>
      </c>
      <c r="H59" s="19" t="s">
        <v>504</v>
      </c>
      <c r="I59" s="17"/>
      <c r="J59" s="20">
        <v>5477.0069999999996</v>
      </c>
      <c r="K59" s="28" t="s">
        <v>315</v>
      </c>
      <c r="L59" s="51">
        <v>92</v>
      </c>
    </row>
    <row r="60" spans="1:12" ht="12.75" customHeight="1">
      <c r="A60" s="27" t="s">
        <v>316</v>
      </c>
      <c r="B60" s="14">
        <v>8435134812328</v>
      </c>
      <c r="C60" s="19" t="s">
        <v>317</v>
      </c>
      <c r="D60" s="16" t="s">
        <v>1364</v>
      </c>
      <c r="E60" s="16" t="s">
        <v>1364</v>
      </c>
      <c r="F60" s="16" t="s">
        <v>1364</v>
      </c>
      <c r="G60" s="21">
        <v>1</v>
      </c>
      <c r="H60" s="19" t="s">
        <v>523</v>
      </c>
      <c r="I60" s="17">
        <v>0.35499999999999998</v>
      </c>
      <c r="J60" s="20">
        <v>5477.0069999999996</v>
      </c>
      <c r="K60" s="28" t="s">
        <v>318</v>
      </c>
      <c r="L60" s="51">
        <v>97</v>
      </c>
    </row>
    <row r="61" spans="1:12" ht="12.75" customHeight="1">
      <c r="A61" s="27" t="s">
        <v>482</v>
      </c>
      <c r="B61" s="14">
        <v>8435134818085</v>
      </c>
      <c r="C61" s="19" t="s">
        <v>1331</v>
      </c>
      <c r="D61" s="16" t="s">
        <v>1364</v>
      </c>
      <c r="E61" s="16" t="s">
        <v>1364</v>
      </c>
      <c r="F61" s="16" t="s">
        <v>1364</v>
      </c>
      <c r="G61" s="21">
        <v>1</v>
      </c>
      <c r="H61" s="19" t="s">
        <v>172</v>
      </c>
      <c r="I61" s="17"/>
      <c r="J61" s="20"/>
      <c r="K61" s="28"/>
      <c r="L61" s="51">
        <v>24</v>
      </c>
    </row>
    <row r="62" spans="1:12" ht="12.75" customHeight="1">
      <c r="A62" s="27" t="s">
        <v>483</v>
      </c>
      <c r="B62" s="14">
        <v>8435134818122</v>
      </c>
      <c r="C62" s="19" t="s">
        <v>484</v>
      </c>
      <c r="D62" s="16" t="s">
        <v>1364</v>
      </c>
      <c r="E62" s="16" t="s">
        <v>1364</v>
      </c>
      <c r="F62" s="16" t="s">
        <v>1364</v>
      </c>
      <c r="G62" s="21">
        <v>1</v>
      </c>
      <c r="H62" s="19" t="s">
        <v>523</v>
      </c>
      <c r="I62" s="17">
        <v>0.15</v>
      </c>
      <c r="J62" s="20">
        <v>4410</v>
      </c>
      <c r="K62" s="28" t="s">
        <v>271</v>
      </c>
      <c r="L62" s="51">
        <v>9</v>
      </c>
    </row>
    <row r="63" spans="1:12" ht="12.75" customHeight="1">
      <c r="A63" s="27" t="s">
        <v>485</v>
      </c>
      <c r="B63" s="14">
        <v>8435134818139</v>
      </c>
      <c r="C63" s="19" t="s">
        <v>486</v>
      </c>
      <c r="D63" s="16" t="s">
        <v>1364</v>
      </c>
      <c r="E63" s="16" t="s">
        <v>1364</v>
      </c>
      <c r="F63" s="16" t="s">
        <v>1364</v>
      </c>
      <c r="G63" s="21">
        <v>1</v>
      </c>
      <c r="H63" s="19" t="s">
        <v>504</v>
      </c>
      <c r="I63" s="17">
        <v>0.32</v>
      </c>
      <c r="J63" s="20">
        <v>5639.75</v>
      </c>
      <c r="K63" s="28" t="s">
        <v>274</v>
      </c>
      <c r="L63" s="51">
        <v>24</v>
      </c>
    </row>
    <row r="64" spans="1:12" ht="12.75" customHeight="1">
      <c r="A64" s="27" t="s">
        <v>81</v>
      </c>
      <c r="B64" s="14">
        <v>8435134825977</v>
      </c>
      <c r="C64" s="19" t="s">
        <v>1416</v>
      </c>
      <c r="D64" s="16" t="s">
        <v>1364</v>
      </c>
      <c r="E64" s="16" t="s">
        <v>1364</v>
      </c>
      <c r="F64" s="16" t="s">
        <v>1364</v>
      </c>
      <c r="G64" s="21">
        <v>1</v>
      </c>
      <c r="H64" s="19" t="s">
        <v>90</v>
      </c>
      <c r="I64" s="17">
        <v>1.87</v>
      </c>
      <c r="J64" s="20"/>
      <c r="K64" s="28"/>
      <c r="L64" s="51">
        <v>66</v>
      </c>
    </row>
    <row r="65" spans="1:12" ht="12.75" customHeight="1">
      <c r="A65" s="27" t="s">
        <v>82</v>
      </c>
      <c r="B65" s="14">
        <v>8435134825984</v>
      </c>
      <c r="C65" s="19" t="s">
        <v>1421</v>
      </c>
      <c r="D65" s="16" t="s">
        <v>1364</v>
      </c>
      <c r="E65" s="16" t="s">
        <v>1364</v>
      </c>
      <c r="F65" s="16" t="s">
        <v>1364</v>
      </c>
      <c r="G65" s="21">
        <v>1</v>
      </c>
      <c r="H65" s="19" t="s">
        <v>90</v>
      </c>
      <c r="I65" s="17">
        <v>4.62</v>
      </c>
      <c r="J65" s="20"/>
      <c r="K65" s="28"/>
      <c r="L65" s="51">
        <v>170</v>
      </c>
    </row>
    <row r="66" spans="1:12" ht="12.75" customHeight="1">
      <c r="A66" s="27" t="s">
        <v>83</v>
      </c>
      <c r="B66" s="14">
        <v>8435134825991</v>
      </c>
      <c r="C66" s="19" t="s">
        <v>1417</v>
      </c>
      <c r="D66" s="16" t="s">
        <v>1364</v>
      </c>
      <c r="E66" s="16" t="s">
        <v>1364</v>
      </c>
      <c r="F66" s="16" t="s">
        <v>1364</v>
      </c>
      <c r="G66" s="21">
        <v>1</v>
      </c>
      <c r="H66" s="19" t="s">
        <v>90</v>
      </c>
      <c r="I66" s="17">
        <v>0.59</v>
      </c>
      <c r="J66" s="20"/>
      <c r="K66" s="28"/>
      <c r="L66" s="51">
        <v>39</v>
      </c>
    </row>
    <row r="67" spans="1:12" ht="12.75" customHeight="1">
      <c r="A67" s="27" t="s">
        <v>84</v>
      </c>
      <c r="B67" s="14">
        <v>8435134826004</v>
      </c>
      <c r="C67" s="19" t="s">
        <v>1418</v>
      </c>
      <c r="D67" s="16" t="s">
        <v>1364</v>
      </c>
      <c r="E67" s="16" t="s">
        <v>1364</v>
      </c>
      <c r="F67" s="16" t="s">
        <v>1364</v>
      </c>
      <c r="G67" s="21">
        <v>1</v>
      </c>
      <c r="H67" s="19" t="s">
        <v>90</v>
      </c>
      <c r="I67" s="17">
        <v>0.43</v>
      </c>
      <c r="J67" s="20"/>
      <c r="K67" s="28"/>
      <c r="L67" s="51">
        <v>43</v>
      </c>
    </row>
    <row r="68" spans="1:12" ht="12.75" customHeight="1">
      <c r="A68" s="27" t="s">
        <v>85</v>
      </c>
      <c r="B68" s="14">
        <v>8435134826011</v>
      </c>
      <c r="C68" s="19" t="s">
        <v>1419</v>
      </c>
      <c r="D68" s="16" t="s">
        <v>1364</v>
      </c>
      <c r="E68" s="16" t="s">
        <v>1364</v>
      </c>
      <c r="F68" s="16" t="s">
        <v>1364</v>
      </c>
      <c r="G68" s="21">
        <v>1</v>
      </c>
      <c r="H68" s="19" t="s">
        <v>90</v>
      </c>
      <c r="I68" s="17">
        <v>2.06</v>
      </c>
      <c r="J68" s="20"/>
      <c r="K68" s="28"/>
      <c r="L68" s="51">
        <v>59</v>
      </c>
    </row>
    <row r="69" spans="1:12" ht="12.75" customHeight="1">
      <c r="A69" s="27" t="s">
        <v>86</v>
      </c>
      <c r="B69" s="14">
        <v>8435134826028</v>
      </c>
      <c r="C69" s="19" t="s">
        <v>1420</v>
      </c>
      <c r="D69" s="16" t="s">
        <v>1364</v>
      </c>
      <c r="E69" s="16" t="s">
        <v>1364</v>
      </c>
      <c r="F69" s="16" t="s">
        <v>1364</v>
      </c>
      <c r="G69" s="21">
        <v>1</v>
      </c>
      <c r="H69" s="19" t="s">
        <v>90</v>
      </c>
      <c r="I69" s="17">
        <v>1.08</v>
      </c>
      <c r="J69" s="20"/>
      <c r="K69" s="28"/>
      <c r="L69" s="51">
        <v>41</v>
      </c>
    </row>
    <row r="70" spans="1:12" ht="12.75" customHeight="1">
      <c r="A70" s="27" t="s">
        <v>87</v>
      </c>
      <c r="B70" s="14">
        <v>8435134826035</v>
      </c>
      <c r="C70" s="19" t="s">
        <v>1423</v>
      </c>
      <c r="D70" s="16" t="s">
        <v>1364</v>
      </c>
      <c r="E70" s="16" t="s">
        <v>1364</v>
      </c>
      <c r="F70" s="16" t="s">
        <v>1364</v>
      </c>
      <c r="G70" s="21">
        <v>1</v>
      </c>
      <c r="H70" s="19" t="s">
        <v>90</v>
      </c>
      <c r="I70" s="17">
        <v>3.74</v>
      </c>
      <c r="J70" s="20"/>
      <c r="K70" s="28"/>
      <c r="L70" s="51">
        <v>161</v>
      </c>
    </row>
    <row r="71" spans="1:12" ht="12.75" customHeight="1">
      <c r="A71" s="27" t="s">
        <v>89</v>
      </c>
      <c r="B71" s="14">
        <v>8435134826059</v>
      </c>
      <c r="C71" s="19" t="s">
        <v>1414</v>
      </c>
      <c r="D71" s="16" t="s">
        <v>1364</v>
      </c>
      <c r="E71" s="16" t="s">
        <v>1364</v>
      </c>
      <c r="F71" s="16" t="s">
        <v>1364</v>
      </c>
      <c r="G71" s="21">
        <v>1</v>
      </c>
      <c r="H71" s="19" t="s">
        <v>90</v>
      </c>
      <c r="I71" s="17">
        <v>2.48</v>
      </c>
      <c r="J71" s="20"/>
      <c r="K71" s="28"/>
      <c r="L71" s="51">
        <v>118</v>
      </c>
    </row>
    <row r="72" spans="1:12" ht="12.75" customHeight="1">
      <c r="A72" s="27" t="s">
        <v>1334</v>
      </c>
      <c r="B72" s="14">
        <v>8435134839769</v>
      </c>
      <c r="C72" s="19" t="s">
        <v>1338</v>
      </c>
      <c r="D72" s="16" t="s">
        <v>1364</v>
      </c>
      <c r="E72" s="16" t="s">
        <v>1364</v>
      </c>
      <c r="F72" s="16" t="s">
        <v>1364</v>
      </c>
      <c r="G72" s="21">
        <v>1</v>
      </c>
      <c r="H72" s="19" t="s">
        <v>172</v>
      </c>
      <c r="I72" s="17"/>
      <c r="J72" s="20"/>
      <c r="K72" s="28"/>
      <c r="L72" s="51">
        <v>39</v>
      </c>
    </row>
    <row r="73" spans="1:12" ht="12.75" customHeight="1">
      <c r="A73" s="27" t="s">
        <v>101</v>
      </c>
      <c r="B73" s="14">
        <v>8435134839776</v>
      </c>
      <c r="C73" s="19" t="s">
        <v>100</v>
      </c>
      <c r="D73" s="16" t="s">
        <v>1364</v>
      </c>
      <c r="E73" s="16" t="s">
        <v>1364</v>
      </c>
      <c r="F73" s="16" t="s">
        <v>1364</v>
      </c>
      <c r="G73" s="21">
        <v>1</v>
      </c>
      <c r="H73" s="19" t="s">
        <v>90</v>
      </c>
      <c r="I73" s="17"/>
      <c r="J73" s="20"/>
      <c r="K73" s="28"/>
      <c r="L73" s="51">
        <v>26</v>
      </c>
    </row>
    <row r="74" spans="1:12" ht="12.75" customHeight="1">
      <c r="A74" s="27" t="s">
        <v>1332</v>
      </c>
      <c r="B74" s="14">
        <v>8435134839783</v>
      </c>
      <c r="C74" s="19" t="s">
        <v>1336</v>
      </c>
      <c r="D74" s="16" t="s">
        <v>1364</v>
      </c>
      <c r="E74" s="16" t="s">
        <v>1364</v>
      </c>
      <c r="F74" s="16" t="s">
        <v>1364</v>
      </c>
      <c r="G74" s="21">
        <v>1</v>
      </c>
      <c r="H74" s="19" t="s">
        <v>172</v>
      </c>
      <c r="I74" s="17"/>
      <c r="J74" s="20"/>
      <c r="K74" s="28"/>
      <c r="L74" s="51">
        <v>20</v>
      </c>
    </row>
    <row r="75" spans="1:12" ht="12.75" customHeight="1">
      <c r="A75" s="27" t="s">
        <v>1333</v>
      </c>
      <c r="B75" s="14">
        <v>8435134839790</v>
      </c>
      <c r="C75" s="19" t="s">
        <v>1337</v>
      </c>
      <c r="D75" s="16" t="s">
        <v>1364</v>
      </c>
      <c r="E75" s="16" t="s">
        <v>1364</v>
      </c>
      <c r="F75" s="16" t="s">
        <v>1364</v>
      </c>
      <c r="G75" s="21">
        <v>1</v>
      </c>
      <c r="H75" s="19" t="s">
        <v>172</v>
      </c>
      <c r="I75" s="17"/>
      <c r="J75" s="20"/>
      <c r="K75" s="28"/>
      <c r="L75" s="51">
        <v>24</v>
      </c>
    </row>
    <row r="76" spans="1:12" ht="12.75" customHeight="1">
      <c r="A76" s="27" t="s">
        <v>1335</v>
      </c>
      <c r="B76" s="14">
        <v>8435134839806</v>
      </c>
      <c r="C76" s="19" t="s">
        <v>1339</v>
      </c>
      <c r="D76" s="16" t="s">
        <v>1364</v>
      </c>
      <c r="E76" s="16" t="s">
        <v>1364</v>
      </c>
      <c r="F76" s="16" t="s">
        <v>1364</v>
      </c>
      <c r="G76" s="21">
        <v>1</v>
      </c>
      <c r="H76" s="19" t="s">
        <v>172</v>
      </c>
      <c r="I76" s="17"/>
      <c r="J76" s="20"/>
      <c r="K76" s="28"/>
      <c r="L76" s="51">
        <v>60</v>
      </c>
    </row>
    <row r="77" spans="1:12" ht="12.75" customHeight="1">
      <c r="A77" s="27" t="s">
        <v>18</v>
      </c>
      <c r="B77" s="14">
        <v>8435134844404</v>
      </c>
      <c r="C77" s="19" t="s">
        <v>19</v>
      </c>
      <c r="D77" s="16" t="s">
        <v>1364</v>
      </c>
      <c r="E77" s="16" t="s">
        <v>1364</v>
      </c>
      <c r="F77" s="16" t="s">
        <v>1364</v>
      </c>
      <c r="G77" s="21">
        <v>1</v>
      </c>
      <c r="H77" s="19" t="s">
        <v>90</v>
      </c>
      <c r="I77" s="17"/>
      <c r="J77" s="20"/>
      <c r="K77" s="28"/>
      <c r="L77" s="51">
        <v>147</v>
      </c>
    </row>
    <row r="78" spans="1:12" ht="12.75" customHeight="1">
      <c r="A78" s="27" t="s">
        <v>98</v>
      </c>
      <c r="B78" s="14">
        <v>8435134844527</v>
      </c>
      <c r="C78" s="19" t="s">
        <v>99</v>
      </c>
      <c r="D78" s="16" t="s">
        <v>1364</v>
      </c>
      <c r="E78" s="16" t="s">
        <v>1364</v>
      </c>
      <c r="F78" s="16" t="s">
        <v>1364</v>
      </c>
      <c r="G78" s="21">
        <v>1</v>
      </c>
      <c r="H78" s="19" t="s">
        <v>90</v>
      </c>
      <c r="I78" s="17"/>
      <c r="J78" s="20"/>
      <c r="K78" s="28"/>
      <c r="L78" s="51">
        <v>14</v>
      </c>
    </row>
    <row r="79" spans="1:12" ht="12.75" customHeight="1">
      <c r="A79" s="50" t="s">
        <v>1468</v>
      </c>
      <c r="B79" s="14">
        <v>8435134825953</v>
      </c>
      <c r="C79" s="19" t="s">
        <v>1469</v>
      </c>
      <c r="D79" s="16" t="s">
        <v>1364</v>
      </c>
      <c r="E79" s="16" t="s">
        <v>1364</v>
      </c>
      <c r="F79" s="16" t="s">
        <v>1364</v>
      </c>
      <c r="G79" s="21">
        <v>1</v>
      </c>
      <c r="H79" s="19" t="s">
        <v>90</v>
      </c>
      <c r="I79" s="17"/>
      <c r="J79" s="20"/>
      <c r="K79" s="21"/>
      <c r="L79" s="51">
        <v>70</v>
      </c>
    </row>
    <row r="80" spans="1:12" ht="12.75" customHeight="1">
      <c r="A80" s="27" t="s">
        <v>419</v>
      </c>
      <c r="B80" s="14">
        <v>8435134848693</v>
      </c>
      <c r="C80" s="15" t="s">
        <v>420</v>
      </c>
      <c r="D80" s="26"/>
      <c r="E80" s="26"/>
      <c r="F80" s="16"/>
      <c r="G80" s="21">
        <v>1</v>
      </c>
      <c r="H80" s="19" t="s">
        <v>423</v>
      </c>
      <c r="I80" s="17">
        <v>0.65</v>
      </c>
      <c r="J80" s="21">
        <f>200*200*135</f>
        <v>5400000</v>
      </c>
      <c r="K80" s="21" t="s">
        <v>110</v>
      </c>
      <c r="L80" s="51">
        <v>41</v>
      </c>
    </row>
    <row r="81" spans="1:12" ht="12.75" customHeight="1">
      <c r="A81" s="27" t="s">
        <v>421</v>
      </c>
      <c r="B81" s="14">
        <v>8435134848709</v>
      </c>
      <c r="C81" s="15" t="s">
        <v>422</v>
      </c>
      <c r="D81" s="26"/>
      <c r="E81" s="26"/>
      <c r="F81" s="16"/>
      <c r="G81" s="21">
        <v>1</v>
      </c>
      <c r="H81" s="19" t="s">
        <v>423</v>
      </c>
      <c r="I81" s="17">
        <v>0.4</v>
      </c>
      <c r="J81" s="21">
        <f>200*200*135</f>
        <v>5400000</v>
      </c>
      <c r="K81" s="21" t="s">
        <v>110</v>
      </c>
      <c r="L81" s="51">
        <v>43</v>
      </c>
    </row>
    <row r="82" spans="1:12" ht="12.75" customHeight="1">
      <c r="A82" s="27" t="s">
        <v>424</v>
      </c>
      <c r="B82" s="14">
        <v>8435134848716</v>
      </c>
      <c r="C82" s="15" t="s">
        <v>425</v>
      </c>
      <c r="D82" s="26"/>
      <c r="E82" s="26"/>
      <c r="F82" s="16"/>
      <c r="G82" s="21">
        <v>1</v>
      </c>
      <c r="H82" s="19" t="s">
        <v>423</v>
      </c>
      <c r="I82" s="17">
        <v>0.55000000000000004</v>
      </c>
      <c r="J82" s="20">
        <f>170*155*285</f>
        <v>7509750</v>
      </c>
      <c r="K82" s="21" t="s">
        <v>111</v>
      </c>
      <c r="L82" s="51">
        <v>55</v>
      </c>
    </row>
    <row r="83" spans="1:12" ht="12.75" customHeight="1">
      <c r="A83" s="27" t="s">
        <v>428</v>
      </c>
      <c r="B83" s="14">
        <v>8435134848846</v>
      </c>
      <c r="C83" s="15" t="s">
        <v>430</v>
      </c>
      <c r="D83" s="26"/>
      <c r="E83" s="26"/>
      <c r="F83" s="16"/>
      <c r="G83" s="21">
        <v>1</v>
      </c>
      <c r="H83" s="19" t="s">
        <v>423</v>
      </c>
      <c r="I83" s="17">
        <v>2.48</v>
      </c>
      <c r="J83" s="20"/>
      <c r="K83" s="21"/>
      <c r="L83" s="51">
        <v>155</v>
      </c>
    </row>
    <row r="84" spans="1:12" ht="12.75" customHeight="1">
      <c r="A84" s="27" t="s">
        <v>1470</v>
      </c>
      <c r="B84" s="14">
        <v>8435134825960</v>
      </c>
      <c r="C84" s="19" t="s">
        <v>1415</v>
      </c>
      <c r="D84" s="16" t="s">
        <v>1364</v>
      </c>
      <c r="E84" s="16" t="s">
        <v>1364</v>
      </c>
      <c r="F84" s="16" t="s">
        <v>1364</v>
      </c>
      <c r="G84" s="21">
        <v>1</v>
      </c>
      <c r="H84" s="19" t="s">
        <v>90</v>
      </c>
      <c r="I84" s="17">
        <v>2.2599999999999998</v>
      </c>
      <c r="J84" s="20"/>
      <c r="K84" s="28"/>
      <c r="L84" s="51">
        <v>135</v>
      </c>
    </row>
    <row r="85" spans="1:12" ht="12.75" customHeight="1">
      <c r="A85" s="27" t="s">
        <v>429</v>
      </c>
      <c r="B85" s="14">
        <v>8435134849027</v>
      </c>
      <c r="C85" s="15" t="s">
        <v>431</v>
      </c>
      <c r="D85" s="26"/>
      <c r="E85" s="26"/>
      <c r="F85" s="16"/>
      <c r="G85" s="21">
        <v>1</v>
      </c>
      <c r="H85" s="19" t="s">
        <v>423</v>
      </c>
      <c r="I85" s="17">
        <v>0.2</v>
      </c>
      <c r="J85" s="20">
        <f>100*100*100</f>
        <v>1000000</v>
      </c>
      <c r="K85" s="21" t="s">
        <v>112</v>
      </c>
      <c r="L85" s="51">
        <v>12</v>
      </c>
    </row>
    <row r="86" spans="1:12" ht="12.75" customHeight="1">
      <c r="A86" s="27" t="s">
        <v>426</v>
      </c>
      <c r="B86" s="14">
        <v>8435134849430</v>
      </c>
      <c r="C86" s="15" t="s">
        <v>427</v>
      </c>
      <c r="D86" s="26"/>
      <c r="E86" s="26"/>
      <c r="F86" s="16"/>
      <c r="G86" s="21">
        <v>1</v>
      </c>
      <c r="H86" s="19" t="s">
        <v>423</v>
      </c>
      <c r="I86" s="17">
        <v>0.45</v>
      </c>
      <c r="J86" s="20">
        <f>145*195*195</f>
        <v>5513625</v>
      </c>
      <c r="K86" s="21" t="s">
        <v>113</v>
      </c>
      <c r="L86" s="51">
        <v>48</v>
      </c>
    </row>
    <row r="87" spans="1:12" ht="12.75" customHeight="1">
      <c r="A87" s="50" t="s">
        <v>1471</v>
      </c>
      <c r="B87" s="14">
        <v>8435134851235</v>
      </c>
      <c r="C87" s="19" t="s">
        <v>1472</v>
      </c>
      <c r="D87" s="16" t="s">
        <v>1364</v>
      </c>
      <c r="E87" s="16" t="s">
        <v>1364</v>
      </c>
      <c r="F87" s="16" t="s">
        <v>1364</v>
      </c>
      <c r="G87" s="21">
        <v>1</v>
      </c>
      <c r="H87" s="19" t="s">
        <v>90</v>
      </c>
      <c r="I87" s="17"/>
      <c r="J87" s="20"/>
      <c r="K87" s="21"/>
      <c r="L87" s="51">
        <v>61</v>
      </c>
    </row>
    <row r="88" spans="1:12" ht="12.75" customHeight="1">
      <c r="A88" s="50" t="s">
        <v>1466</v>
      </c>
      <c r="B88" s="14">
        <v>8435134851211</v>
      </c>
      <c r="C88" s="19" t="s">
        <v>1467</v>
      </c>
      <c r="D88" s="16" t="s">
        <v>1364</v>
      </c>
      <c r="E88" s="16" t="s">
        <v>1364</v>
      </c>
      <c r="F88" s="16" t="s">
        <v>1364</v>
      </c>
      <c r="G88" s="21">
        <v>1</v>
      </c>
      <c r="H88" s="19" t="s">
        <v>504</v>
      </c>
      <c r="I88" s="17"/>
      <c r="J88" s="20"/>
      <c r="K88" s="21"/>
      <c r="L88" s="51">
        <v>24</v>
      </c>
    </row>
    <row r="89" spans="1:12" ht="12.75" customHeight="1">
      <c r="A89" s="27" t="s">
        <v>524</v>
      </c>
      <c r="B89" s="14">
        <v>8435134845791</v>
      </c>
      <c r="C89" s="19" t="s">
        <v>1296</v>
      </c>
      <c r="D89" s="16" t="s">
        <v>1364</v>
      </c>
      <c r="E89" s="16" t="s">
        <v>1364</v>
      </c>
      <c r="F89" s="16" t="s">
        <v>1364</v>
      </c>
      <c r="G89" s="21">
        <v>1</v>
      </c>
      <c r="H89" s="19" t="s">
        <v>498</v>
      </c>
      <c r="I89" s="17"/>
      <c r="J89" s="20"/>
      <c r="K89" s="28"/>
      <c r="L89" s="51">
        <v>190</v>
      </c>
    </row>
    <row r="90" spans="1:12" ht="12.75" customHeight="1">
      <c r="A90" s="27" t="s">
        <v>490</v>
      </c>
      <c r="B90" s="14">
        <v>8435134833415</v>
      </c>
      <c r="C90" s="19" t="s">
        <v>493</v>
      </c>
      <c r="D90" s="16" t="s">
        <v>1364</v>
      </c>
      <c r="E90" s="16" t="s">
        <v>1364</v>
      </c>
      <c r="F90" s="16" t="s">
        <v>1364</v>
      </c>
      <c r="G90" s="21">
        <v>1</v>
      </c>
      <c r="H90" s="19" t="s">
        <v>1572</v>
      </c>
      <c r="I90" s="17"/>
      <c r="J90" s="20"/>
      <c r="K90" s="28"/>
      <c r="L90" s="51">
        <v>89</v>
      </c>
    </row>
    <row r="91" spans="1:12" ht="12.75" customHeight="1">
      <c r="A91" s="27" t="s">
        <v>1259</v>
      </c>
      <c r="B91" s="14">
        <v>8435134824307</v>
      </c>
      <c r="C91" s="19" t="s">
        <v>252</v>
      </c>
      <c r="D91" s="16" t="s">
        <v>1364</v>
      </c>
      <c r="E91" s="16" t="s">
        <v>1364</v>
      </c>
      <c r="F91" s="16" t="s">
        <v>1364</v>
      </c>
      <c r="G91" s="21">
        <v>1</v>
      </c>
      <c r="H91" s="19" t="s">
        <v>172</v>
      </c>
      <c r="I91" s="17">
        <v>0.1</v>
      </c>
      <c r="J91" s="20"/>
      <c r="K91" s="28"/>
      <c r="L91" s="51">
        <v>9</v>
      </c>
    </row>
    <row r="92" spans="1:12" ht="12.75" customHeight="1">
      <c r="A92" s="27" t="s">
        <v>1255</v>
      </c>
      <c r="B92" s="14">
        <v>8435134817071</v>
      </c>
      <c r="C92" s="19" t="s">
        <v>1260</v>
      </c>
      <c r="D92" s="16" t="s">
        <v>1364</v>
      </c>
      <c r="E92" s="16" t="s">
        <v>1364</v>
      </c>
      <c r="F92" s="16" t="s">
        <v>1364</v>
      </c>
      <c r="G92" s="21">
        <v>1</v>
      </c>
      <c r="H92" s="19" t="s">
        <v>1245</v>
      </c>
      <c r="I92" s="17">
        <v>0.48</v>
      </c>
      <c r="J92" s="20"/>
      <c r="K92" s="28"/>
      <c r="L92" s="51">
        <v>42</v>
      </c>
    </row>
    <row r="93" spans="1:12" ht="12.75" customHeight="1">
      <c r="A93" s="27" t="s">
        <v>1261</v>
      </c>
      <c r="B93" s="14">
        <v>8435134817088</v>
      </c>
      <c r="C93" s="19" t="s">
        <v>1262</v>
      </c>
      <c r="D93" s="16" t="s">
        <v>1364</v>
      </c>
      <c r="E93" s="16" t="s">
        <v>1364</v>
      </c>
      <c r="F93" s="16" t="s">
        <v>1364</v>
      </c>
      <c r="G93" s="21">
        <v>1</v>
      </c>
      <c r="H93" s="19" t="s">
        <v>1245</v>
      </c>
      <c r="I93" s="17">
        <v>0.35</v>
      </c>
      <c r="J93" s="20"/>
      <c r="K93" s="28"/>
      <c r="L93" s="51">
        <v>107</v>
      </c>
    </row>
    <row r="94" spans="1:12" ht="12.75" customHeight="1">
      <c r="A94" s="27" t="s">
        <v>1430</v>
      </c>
      <c r="B94" s="14">
        <v>8435134851242</v>
      </c>
      <c r="C94" s="15" t="s">
        <v>1431</v>
      </c>
      <c r="D94" s="10" t="s">
        <v>1364</v>
      </c>
      <c r="E94" s="10" t="s">
        <v>1364</v>
      </c>
      <c r="F94" s="10" t="s">
        <v>1364</v>
      </c>
      <c r="G94" s="9">
        <v>1</v>
      </c>
      <c r="H94" s="8" t="s">
        <v>172</v>
      </c>
      <c r="I94" s="17"/>
      <c r="J94" s="21"/>
      <c r="K94" s="12"/>
      <c r="L94" s="51">
        <v>220</v>
      </c>
    </row>
    <row r="95" spans="1:12" ht="12.75" customHeight="1">
      <c r="A95" s="27" t="s">
        <v>1013</v>
      </c>
      <c r="B95" s="14">
        <v>8435134850344</v>
      </c>
      <c r="C95" s="15" t="s">
        <v>748</v>
      </c>
      <c r="D95" s="26" t="s">
        <v>1365</v>
      </c>
      <c r="E95" s="26" t="s">
        <v>1365</v>
      </c>
      <c r="F95" s="16" t="s">
        <v>1364</v>
      </c>
      <c r="G95" s="21">
        <v>1</v>
      </c>
      <c r="H95" s="19" t="s">
        <v>752</v>
      </c>
      <c r="I95" s="17"/>
      <c r="J95" s="20"/>
      <c r="K95" s="21"/>
      <c r="L95" s="51">
        <v>3466</v>
      </c>
    </row>
    <row r="96" spans="1:12" ht="12.75" customHeight="1">
      <c r="A96" s="27" t="s">
        <v>1014</v>
      </c>
      <c r="B96" s="14">
        <v>8435134850351</v>
      </c>
      <c r="C96" s="15" t="s">
        <v>749</v>
      </c>
      <c r="D96" s="26" t="s">
        <v>1365</v>
      </c>
      <c r="E96" s="26" t="s">
        <v>1365</v>
      </c>
      <c r="F96" s="16" t="s">
        <v>1364</v>
      </c>
      <c r="G96" s="21">
        <v>1</v>
      </c>
      <c r="H96" s="19" t="s">
        <v>752</v>
      </c>
      <c r="I96" s="17"/>
      <c r="J96" s="20"/>
      <c r="K96" s="21"/>
      <c r="L96" s="51">
        <v>3575</v>
      </c>
    </row>
    <row r="97" spans="1:12" ht="12.75" customHeight="1">
      <c r="A97" s="27" t="s">
        <v>1015</v>
      </c>
      <c r="B97" s="14">
        <v>8435134850368</v>
      </c>
      <c r="C97" s="15" t="s">
        <v>750</v>
      </c>
      <c r="D97" s="26" t="s">
        <v>1365</v>
      </c>
      <c r="E97" s="26" t="s">
        <v>1365</v>
      </c>
      <c r="F97" s="16" t="s">
        <v>1364</v>
      </c>
      <c r="G97" s="21">
        <v>1</v>
      </c>
      <c r="H97" s="19" t="s">
        <v>752</v>
      </c>
      <c r="I97" s="17"/>
      <c r="J97" s="20"/>
      <c r="K97" s="21"/>
      <c r="L97" s="51">
        <v>3685</v>
      </c>
    </row>
    <row r="98" spans="1:12" ht="12.75" customHeight="1">
      <c r="A98" s="27" t="s">
        <v>1016</v>
      </c>
      <c r="B98" s="14">
        <v>8435134850375</v>
      </c>
      <c r="C98" s="15" t="s">
        <v>751</v>
      </c>
      <c r="D98" s="26" t="s">
        <v>1365</v>
      </c>
      <c r="E98" s="26" t="s">
        <v>1365</v>
      </c>
      <c r="F98" s="16" t="s">
        <v>1364</v>
      </c>
      <c r="G98" s="21">
        <v>1</v>
      </c>
      <c r="H98" s="19" t="s">
        <v>752</v>
      </c>
      <c r="I98" s="17"/>
      <c r="J98" s="20"/>
      <c r="K98" s="21"/>
      <c r="L98" s="51">
        <v>3813</v>
      </c>
    </row>
    <row r="99" spans="1:12" ht="12.75" customHeight="1">
      <c r="A99" s="27" t="s">
        <v>1410</v>
      </c>
      <c r="B99" s="14">
        <v>8435134837840</v>
      </c>
      <c r="C99" s="19" t="s">
        <v>1223</v>
      </c>
      <c r="D99" s="16" t="s">
        <v>1364</v>
      </c>
      <c r="E99" s="16" t="s">
        <v>1364</v>
      </c>
      <c r="F99" s="16" t="s">
        <v>1367</v>
      </c>
      <c r="G99" s="21">
        <v>1</v>
      </c>
      <c r="H99" s="19" t="s">
        <v>1412</v>
      </c>
      <c r="I99" s="17"/>
      <c r="J99" s="20"/>
      <c r="K99" s="28"/>
      <c r="L99" s="51">
        <v>1249</v>
      </c>
    </row>
    <row r="100" spans="1:12" ht="12.75" customHeight="1">
      <c r="A100" s="27" t="s">
        <v>1411</v>
      </c>
      <c r="B100" s="14">
        <v>8435134837857</v>
      </c>
      <c r="C100" s="19" t="s">
        <v>1224</v>
      </c>
      <c r="D100" s="16" t="s">
        <v>1364</v>
      </c>
      <c r="E100" s="16" t="s">
        <v>1364</v>
      </c>
      <c r="F100" s="16" t="s">
        <v>1367</v>
      </c>
      <c r="G100" s="21">
        <v>1</v>
      </c>
      <c r="H100" s="19" t="s">
        <v>1412</v>
      </c>
      <c r="I100" s="17">
        <v>120</v>
      </c>
      <c r="J100" s="20">
        <v>280402.5</v>
      </c>
      <c r="K100" s="28" t="s">
        <v>574</v>
      </c>
      <c r="L100" s="51">
        <v>1367</v>
      </c>
    </row>
    <row r="101" spans="1:12" ht="12.75" customHeight="1">
      <c r="A101" s="27" t="s">
        <v>587</v>
      </c>
      <c r="B101" s="14">
        <v>8435134844978</v>
      </c>
      <c r="C101" s="19" t="s">
        <v>790</v>
      </c>
      <c r="D101" s="16" t="s">
        <v>1364</v>
      </c>
      <c r="E101" s="16" t="s">
        <v>1364</v>
      </c>
      <c r="F101" s="16" t="s">
        <v>1364</v>
      </c>
      <c r="G101" s="21">
        <v>1</v>
      </c>
      <c r="H101" s="19" t="s">
        <v>790</v>
      </c>
      <c r="I101" s="17">
        <v>400</v>
      </c>
      <c r="J101" s="20">
        <f>(1620*888*930)</f>
        <v>1337860800</v>
      </c>
      <c r="K101" s="28" t="s">
        <v>184</v>
      </c>
      <c r="L101" s="51">
        <v>6065</v>
      </c>
    </row>
    <row r="102" spans="1:12" ht="12.75" customHeight="1">
      <c r="A102" s="27" t="s">
        <v>588</v>
      </c>
      <c r="B102" s="14">
        <v>8435134844985</v>
      </c>
      <c r="C102" s="19" t="s">
        <v>791</v>
      </c>
      <c r="D102" s="16" t="s">
        <v>1364</v>
      </c>
      <c r="E102" s="16" t="s">
        <v>1364</v>
      </c>
      <c r="F102" s="16" t="s">
        <v>1364</v>
      </c>
      <c r="G102" s="21">
        <v>1</v>
      </c>
      <c r="H102" s="19" t="s">
        <v>791</v>
      </c>
      <c r="I102" s="17">
        <v>511</v>
      </c>
      <c r="J102" s="20">
        <f>(1610*960*1120)</f>
        <v>1731072000</v>
      </c>
      <c r="K102" s="28" t="s">
        <v>185</v>
      </c>
      <c r="L102" s="51">
        <v>6315</v>
      </c>
    </row>
    <row r="103" spans="1:12" ht="12.75" customHeight="1">
      <c r="A103" s="27" t="s">
        <v>1478</v>
      </c>
      <c r="B103" s="14">
        <v>8435134844886</v>
      </c>
      <c r="C103" s="19" t="s">
        <v>1479</v>
      </c>
      <c r="D103" s="16" t="s">
        <v>1364</v>
      </c>
      <c r="E103" s="16" t="s">
        <v>1364</v>
      </c>
      <c r="F103" s="16" t="s">
        <v>1364</v>
      </c>
      <c r="G103" s="21">
        <v>1</v>
      </c>
      <c r="H103" s="19" t="s">
        <v>1588</v>
      </c>
      <c r="I103" s="17">
        <v>215</v>
      </c>
      <c r="J103" s="20">
        <f>1310*543*730</f>
        <v>519270900</v>
      </c>
      <c r="K103" s="28" t="s">
        <v>180</v>
      </c>
      <c r="L103" s="51">
        <v>3998</v>
      </c>
    </row>
    <row r="104" spans="1:12" ht="12.75" customHeight="1">
      <c r="A104" s="27" t="s">
        <v>1475</v>
      </c>
      <c r="B104" s="14">
        <v>8435134844855</v>
      </c>
      <c r="C104" s="19" t="s">
        <v>1480</v>
      </c>
      <c r="D104" s="16" t="s">
        <v>1364</v>
      </c>
      <c r="E104" s="16" t="s">
        <v>1364</v>
      </c>
      <c r="F104" s="16" t="s">
        <v>1364</v>
      </c>
      <c r="G104" s="21">
        <v>1</v>
      </c>
      <c r="H104" s="19" t="s">
        <v>1589</v>
      </c>
      <c r="I104" s="17">
        <v>235</v>
      </c>
      <c r="J104" s="20">
        <f>1310*543*730</f>
        <v>519270900</v>
      </c>
      <c r="K104" s="28" t="s">
        <v>180</v>
      </c>
      <c r="L104" s="51">
        <v>4165</v>
      </c>
    </row>
    <row r="105" spans="1:12" ht="12.75" customHeight="1">
      <c r="A105" s="27" t="s">
        <v>1476</v>
      </c>
      <c r="B105" s="14">
        <v>8435134844862</v>
      </c>
      <c r="C105" s="19" t="s">
        <v>1481</v>
      </c>
      <c r="D105" s="16" t="s">
        <v>1364</v>
      </c>
      <c r="E105" s="16" t="s">
        <v>1364</v>
      </c>
      <c r="F105" s="16" t="s">
        <v>1364</v>
      </c>
      <c r="G105" s="21">
        <v>1</v>
      </c>
      <c r="H105" s="19" t="s">
        <v>1580</v>
      </c>
      <c r="I105" s="17">
        <v>326</v>
      </c>
      <c r="J105" s="20">
        <f>1340*670*794</f>
        <v>712853200</v>
      </c>
      <c r="K105" s="28" t="s">
        <v>181</v>
      </c>
      <c r="L105" s="51">
        <v>4424</v>
      </c>
    </row>
    <row r="106" spans="1:12" ht="12.75" customHeight="1">
      <c r="A106" s="27" t="s">
        <v>1477</v>
      </c>
      <c r="B106" s="14">
        <v>8435134844879</v>
      </c>
      <c r="C106" s="19" t="s">
        <v>1482</v>
      </c>
      <c r="D106" s="16" t="s">
        <v>1364</v>
      </c>
      <c r="E106" s="16" t="s">
        <v>1364</v>
      </c>
      <c r="F106" s="16" t="s">
        <v>1364</v>
      </c>
      <c r="G106" s="21">
        <v>1</v>
      </c>
      <c r="H106" s="19" t="s">
        <v>1581</v>
      </c>
      <c r="I106" s="17">
        <v>385</v>
      </c>
      <c r="J106" s="20">
        <f>1340*670*960</f>
        <v>861888000</v>
      </c>
      <c r="K106" s="28" t="s">
        <v>21</v>
      </c>
      <c r="L106" s="51">
        <v>5152</v>
      </c>
    </row>
    <row r="107" spans="1:12" ht="12.75" customHeight="1">
      <c r="A107" s="27" t="s">
        <v>1491</v>
      </c>
      <c r="B107" s="14">
        <v>8435134852454</v>
      </c>
      <c r="C107" s="19" t="s">
        <v>1583</v>
      </c>
      <c r="D107" s="16" t="s">
        <v>1364</v>
      </c>
      <c r="E107" s="16" t="s">
        <v>1364</v>
      </c>
      <c r="F107" s="16" t="s">
        <v>1364</v>
      </c>
      <c r="G107" s="21">
        <v>1</v>
      </c>
      <c r="H107" s="19" t="s">
        <v>1584</v>
      </c>
      <c r="I107" s="17">
        <v>580</v>
      </c>
      <c r="J107" s="20">
        <f>(1940*1150*1696)</f>
        <v>3783776000</v>
      </c>
      <c r="K107" s="28" t="s">
        <v>186</v>
      </c>
      <c r="L107" s="51">
        <v>10817</v>
      </c>
    </row>
    <row r="108" spans="1:12" ht="12.75" customHeight="1">
      <c r="A108" s="27" t="s">
        <v>1569</v>
      </c>
      <c r="B108" s="33">
        <v>8435134851938</v>
      </c>
      <c r="C108" s="18" t="s">
        <v>1570</v>
      </c>
      <c r="D108" s="10" t="s">
        <v>1364</v>
      </c>
      <c r="E108" s="10" t="s">
        <v>1364</v>
      </c>
      <c r="F108" s="10" t="s">
        <v>1364</v>
      </c>
      <c r="G108" s="9">
        <v>1</v>
      </c>
      <c r="H108" s="8" t="s">
        <v>1582</v>
      </c>
      <c r="I108" s="21">
        <v>385</v>
      </c>
      <c r="J108" s="21">
        <f>1500*782*1168</f>
        <v>1370064000</v>
      </c>
      <c r="K108" s="21" t="s">
        <v>1574</v>
      </c>
      <c r="L108" s="51">
        <v>4836</v>
      </c>
    </row>
    <row r="109" spans="1:12" ht="12.75" customHeight="1">
      <c r="A109" s="27" t="s">
        <v>1483</v>
      </c>
      <c r="B109" s="14">
        <v>8435134852409</v>
      </c>
      <c r="C109" s="19" t="s">
        <v>1487</v>
      </c>
      <c r="D109" s="16" t="s">
        <v>1364</v>
      </c>
      <c r="E109" s="16" t="s">
        <v>1364</v>
      </c>
      <c r="F109" s="16" t="s">
        <v>1364</v>
      </c>
      <c r="G109" s="21">
        <v>1</v>
      </c>
      <c r="H109" s="19" t="s">
        <v>1590</v>
      </c>
      <c r="I109" s="17">
        <v>255</v>
      </c>
      <c r="J109" s="20">
        <f>(1480*910*888)</f>
        <v>1195958400</v>
      </c>
      <c r="K109" s="28" t="s">
        <v>182</v>
      </c>
      <c r="L109" s="51">
        <v>4430</v>
      </c>
    </row>
    <row r="110" spans="1:12" ht="12.75" customHeight="1">
      <c r="A110" s="27" t="s">
        <v>1484</v>
      </c>
      <c r="B110" s="14">
        <v>8435134852416</v>
      </c>
      <c r="C110" s="19" t="s">
        <v>1488</v>
      </c>
      <c r="D110" s="16" t="s">
        <v>1364</v>
      </c>
      <c r="E110" s="16" t="s">
        <v>1364</v>
      </c>
      <c r="F110" s="16" t="s">
        <v>1364</v>
      </c>
      <c r="G110" s="21">
        <v>1</v>
      </c>
      <c r="H110" s="19" t="s">
        <v>1587</v>
      </c>
      <c r="I110" s="17">
        <v>275</v>
      </c>
      <c r="J110" s="20">
        <f>(1480*910*888)</f>
        <v>1195958400</v>
      </c>
      <c r="K110" s="28" t="s">
        <v>182</v>
      </c>
      <c r="L110" s="51">
        <v>4606</v>
      </c>
    </row>
    <row r="111" spans="1:12" ht="12.75" customHeight="1">
      <c r="A111" s="27" t="s">
        <v>1485</v>
      </c>
      <c r="B111" s="14">
        <v>8435134852423</v>
      </c>
      <c r="C111" s="19" t="s">
        <v>1489</v>
      </c>
      <c r="D111" s="16" t="s">
        <v>1364</v>
      </c>
      <c r="E111" s="16" t="s">
        <v>1364</v>
      </c>
      <c r="F111" s="16" t="s">
        <v>1364</v>
      </c>
      <c r="G111" s="21">
        <v>1</v>
      </c>
      <c r="H111" s="19" t="s">
        <v>1585</v>
      </c>
      <c r="I111" s="17">
        <v>366</v>
      </c>
      <c r="J111" s="20">
        <f>(1500*782*1138)</f>
        <v>1334874000</v>
      </c>
      <c r="K111" s="28" t="s">
        <v>183</v>
      </c>
      <c r="L111" s="51">
        <v>4877</v>
      </c>
    </row>
    <row r="112" spans="1:12" ht="12.75" customHeight="1">
      <c r="A112" s="27" t="s">
        <v>1486</v>
      </c>
      <c r="B112" s="14">
        <v>8435134852430</v>
      </c>
      <c r="C112" s="19" t="s">
        <v>1490</v>
      </c>
      <c r="D112" s="16" t="s">
        <v>1364</v>
      </c>
      <c r="E112" s="16" t="s">
        <v>1364</v>
      </c>
      <c r="F112" s="16" t="s">
        <v>1364</v>
      </c>
      <c r="G112" s="21">
        <v>1</v>
      </c>
      <c r="H112" s="19" t="s">
        <v>1586</v>
      </c>
      <c r="I112" s="17">
        <v>425</v>
      </c>
      <c r="J112" s="20">
        <f>(1520*782*1378)</f>
        <v>1637945920</v>
      </c>
      <c r="K112" s="28" t="s">
        <v>22</v>
      </c>
      <c r="L112" s="51">
        <v>5635</v>
      </c>
    </row>
    <row r="113" spans="1:12" ht="12.75" customHeight="1">
      <c r="A113" s="27" t="s">
        <v>1492</v>
      </c>
      <c r="B113" s="14">
        <v>8435134852461</v>
      </c>
      <c r="C113" s="19" t="s">
        <v>1341</v>
      </c>
      <c r="D113" s="16" t="s">
        <v>1364</v>
      </c>
      <c r="E113" s="16" t="s">
        <v>1364</v>
      </c>
      <c r="F113" s="16" t="s">
        <v>1364</v>
      </c>
      <c r="G113" s="21">
        <v>1</v>
      </c>
      <c r="H113" s="19" t="s">
        <v>1341</v>
      </c>
      <c r="I113" s="17" t="s">
        <v>177</v>
      </c>
      <c r="J113" s="20" t="s">
        <v>933</v>
      </c>
      <c r="K113" s="28" t="s">
        <v>933</v>
      </c>
      <c r="L113" s="51">
        <v>15843</v>
      </c>
    </row>
    <row r="114" spans="1:12" ht="12.75" customHeight="1">
      <c r="A114" s="27" t="s">
        <v>1493</v>
      </c>
      <c r="B114" s="14">
        <v>8435134852478</v>
      </c>
      <c r="C114" s="19" t="s">
        <v>1495</v>
      </c>
      <c r="D114" s="16" t="s">
        <v>1364</v>
      </c>
      <c r="E114" s="16" t="s">
        <v>1364</v>
      </c>
      <c r="F114" s="16" t="s">
        <v>1364</v>
      </c>
      <c r="G114" s="21">
        <v>1</v>
      </c>
      <c r="H114" s="19" t="s">
        <v>1342</v>
      </c>
      <c r="I114" s="17" t="s">
        <v>178</v>
      </c>
      <c r="J114" s="20" t="s">
        <v>933</v>
      </c>
      <c r="K114" s="28" t="s">
        <v>933</v>
      </c>
      <c r="L114" s="51">
        <v>16622</v>
      </c>
    </row>
    <row r="115" spans="1:12" ht="12.75" customHeight="1">
      <c r="A115" s="27" t="s">
        <v>1494</v>
      </c>
      <c r="B115" s="14">
        <v>8435134852485</v>
      </c>
      <c r="C115" s="19" t="s">
        <v>1343</v>
      </c>
      <c r="D115" s="16" t="s">
        <v>1364</v>
      </c>
      <c r="E115" s="16" t="s">
        <v>1364</v>
      </c>
      <c r="F115" s="16" t="s">
        <v>1364</v>
      </c>
      <c r="G115" s="21">
        <v>1</v>
      </c>
      <c r="H115" s="19" t="s">
        <v>1343</v>
      </c>
      <c r="I115" s="17" t="s">
        <v>179</v>
      </c>
      <c r="J115" s="20" t="s">
        <v>933</v>
      </c>
      <c r="K115" s="28" t="s">
        <v>933</v>
      </c>
      <c r="L115" s="51">
        <v>19946</v>
      </c>
    </row>
    <row r="116" spans="1:12" ht="12.75" customHeight="1">
      <c r="A116" s="27" t="s">
        <v>1496</v>
      </c>
      <c r="B116" s="14">
        <v>8435134852447</v>
      </c>
      <c r="C116" s="19" t="s">
        <v>1497</v>
      </c>
      <c r="D116" s="16" t="s">
        <v>1364</v>
      </c>
      <c r="E116" s="16" t="s">
        <v>1364</v>
      </c>
      <c r="F116" s="16" t="s">
        <v>1364</v>
      </c>
      <c r="G116" s="21">
        <v>1</v>
      </c>
      <c r="H116" s="19" t="s">
        <v>1591</v>
      </c>
      <c r="I116" s="17">
        <v>425</v>
      </c>
      <c r="J116" s="20" t="s">
        <v>933</v>
      </c>
      <c r="K116" s="28" t="s">
        <v>933</v>
      </c>
      <c r="L116" s="51">
        <v>5379</v>
      </c>
    </row>
    <row r="117" spans="1:12" ht="12.75" customHeight="1">
      <c r="A117" s="27" t="s">
        <v>1578</v>
      </c>
      <c r="B117" s="14">
        <v>8435134852492</v>
      </c>
      <c r="C117" s="19" t="s">
        <v>1498</v>
      </c>
      <c r="D117" s="16" t="s">
        <v>1364</v>
      </c>
      <c r="E117" s="16" t="s">
        <v>1364</v>
      </c>
      <c r="F117" s="16" t="s">
        <v>1364</v>
      </c>
      <c r="G117" s="21">
        <v>1</v>
      </c>
      <c r="H117" s="19" t="s">
        <v>1591</v>
      </c>
      <c r="I117" s="17">
        <v>650</v>
      </c>
      <c r="J117" s="20" t="s">
        <v>933</v>
      </c>
      <c r="K117" s="28" t="s">
        <v>933</v>
      </c>
      <c r="L117" s="51">
        <v>6157</v>
      </c>
    </row>
    <row r="118" spans="1:12" ht="12.75" customHeight="1">
      <c r="A118" s="27" t="s">
        <v>1499</v>
      </c>
      <c r="B118" s="14">
        <v>8435134852508</v>
      </c>
      <c r="C118" s="19" t="s">
        <v>1501</v>
      </c>
      <c r="D118" s="16" t="s">
        <v>1364</v>
      </c>
      <c r="E118" s="16" t="s">
        <v>1364</v>
      </c>
      <c r="F118" s="16" t="s">
        <v>1364</v>
      </c>
      <c r="G118" s="21">
        <v>1</v>
      </c>
      <c r="H118" s="19" t="s">
        <v>1591</v>
      </c>
      <c r="I118" s="17">
        <v>425</v>
      </c>
      <c r="J118" s="20" t="s">
        <v>933</v>
      </c>
      <c r="K118" s="28" t="s">
        <v>933</v>
      </c>
      <c r="L118" s="51">
        <v>5522</v>
      </c>
    </row>
    <row r="119" spans="1:12" ht="12.75" customHeight="1">
      <c r="A119" s="27" t="s">
        <v>1500</v>
      </c>
      <c r="B119" s="14">
        <v>8435134852515</v>
      </c>
      <c r="C119" s="19" t="s">
        <v>1502</v>
      </c>
      <c r="D119" s="16" t="s">
        <v>1364</v>
      </c>
      <c r="E119" s="16" t="s">
        <v>1364</v>
      </c>
      <c r="F119" s="16" t="s">
        <v>1364</v>
      </c>
      <c r="G119" s="21">
        <v>1</v>
      </c>
      <c r="H119" s="19" t="s">
        <v>1591</v>
      </c>
      <c r="I119" s="17">
        <v>650</v>
      </c>
      <c r="J119" s="20" t="s">
        <v>933</v>
      </c>
      <c r="K119" s="28" t="s">
        <v>933</v>
      </c>
      <c r="L119" s="51">
        <v>5915</v>
      </c>
    </row>
    <row r="120" spans="1:12" ht="12.75" customHeight="1">
      <c r="A120" s="27" t="s">
        <v>1503</v>
      </c>
      <c r="B120" s="14">
        <v>8435134852522</v>
      </c>
      <c r="C120" s="19" t="s">
        <v>1505</v>
      </c>
      <c r="D120" s="16" t="s">
        <v>1364</v>
      </c>
      <c r="E120" s="16" t="s">
        <v>1364</v>
      </c>
      <c r="F120" s="16" t="s">
        <v>1364</v>
      </c>
      <c r="G120" s="21">
        <v>1</v>
      </c>
      <c r="H120" s="19" t="s">
        <v>1591</v>
      </c>
      <c r="I120" s="17">
        <v>425</v>
      </c>
      <c r="J120" s="20" t="s">
        <v>933</v>
      </c>
      <c r="K120" s="28" t="s">
        <v>933</v>
      </c>
      <c r="L120" s="51">
        <v>5531</v>
      </c>
    </row>
    <row r="121" spans="1:12" ht="12.75" customHeight="1">
      <c r="A121" s="27" t="s">
        <v>1504</v>
      </c>
      <c r="B121" s="14">
        <v>8435134852539</v>
      </c>
      <c r="C121" s="19" t="s">
        <v>1506</v>
      </c>
      <c r="D121" s="16" t="s">
        <v>1364</v>
      </c>
      <c r="E121" s="16" t="s">
        <v>1364</v>
      </c>
      <c r="F121" s="16" t="s">
        <v>1364</v>
      </c>
      <c r="G121" s="21">
        <v>1</v>
      </c>
      <c r="H121" s="19" t="s">
        <v>1591</v>
      </c>
      <c r="I121" s="17">
        <v>450</v>
      </c>
      <c r="J121" s="20" t="s">
        <v>933</v>
      </c>
      <c r="K121" s="28" t="s">
        <v>933</v>
      </c>
      <c r="L121" s="51">
        <v>5919</v>
      </c>
    </row>
    <row r="122" spans="1:12" ht="12.75" customHeight="1">
      <c r="A122" s="27" t="s">
        <v>1568</v>
      </c>
      <c r="B122" s="32">
        <v>8435134852362</v>
      </c>
      <c r="C122" s="18" t="s">
        <v>1571</v>
      </c>
      <c r="D122" s="10" t="s">
        <v>1364</v>
      </c>
      <c r="E122" s="10" t="s">
        <v>1364</v>
      </c>
      <c r="F122" s="10" t="s">
        <v>1364</v>
      </c>
      <c r="G122" s="9">
        <v>1</v>
      </c>
      <c r="H122" s="8" t="s">
        <v>1573</v>
      </c>
      <c r="I122" s="21"/>
      <c r="J122" s="21"/>
      <c r="K122" s="21"/>
      <c r="L122" s="51">
        <v>5262</v>
      </c>
    </row>
    <row r="123" spans="1:12" ht="12.75" customHeight="1">
      <c r="A123" s="27" t="s">
        <v>1606</v>
      </c>
      <c r="B123" s="18">
        <v>8435134852881</v>
      </c>
      <c r="C123" s="18" t="s">
        <v>1608</v>
      </c>
      <c r="D123" s="10" t="s">
        <v>1364</v>
      </c>
      <c r="E123" s="10" t="s">
        <v>1364</v>
      </c>
      <c r="F123" s="10" t="s">
        <v>1364</v>
      </c>
      <c r="G123" s="9">
        <v>1</v>
      </c>
      <c r="H123" s="8" t="s">
        <v>1631</v>
      </c>
      <c r="I123" s="10" t="s">
        <v>1364</v>
      </c>
      <c r="J123" s="10" t="s">
        <v>1364</v>
      </c>
      <c r="K123" s="10" t="s">
        <v>1364</v>
      </c>
      <c r="L123" s="51">
        <v>524</v>
      </c>
    </row>
    <row r="124" spans="1:12" ht="12.75" customHeight="1">
      <c r="A124" s="27" t="s">
        <v>1607</v>
      </c>
      <c r="B124" s="18">
        <v>8435134852898</v>
      </c>
      <c r="C124" s="15" t="s">
        <v>1609</v>
      </c>
      <c r="D124" s="10" t="s">
        <v>1364</v>
      </c>
      <c r="E124" s="10" t="s">
        <v>1364</v>
      </c>
      <c r="F124" s="10" t="s">
        <v>1364</v>
      </c>
      <c r="G124" s="9">
        <v>1</v>
      </c>
      <c r="H124" s="8" t="s">
        <v>1631</v>
      </c>
      <c r="I124" s="10" t="s">
        <v>1364</v>
      </c>
      <c r="J124" s="10" t="s">
        <v>1364</v>
      </c>
      <c r="K124" s="10" t="s">
        <v>1364</v>
      </c>
      <c r="L124" s="51">
        <v>563</v>
      </c>
    </row>
    <row r="125" spans="1:12" ht="12.75" customHeight="1">
      <c r="A125" s="27" t="s">
        <v>1619</v>
      </c>
      <c r="B125" s="18">
        <v>8435134852973</v>
      </c>
      <c r="C125" s="15" t="s">
        <v>1620</v>
      </c>
      <c r="D125" s="10" t="s">
        <v>1364</v>
      </c>
      <c r="E125" s="10" t="s">
        <v>1364</v>
      </c>
      <c r="F125" s="10" t="s">
        <v>1364</v>
      </c>
      <c r="G125" s="9">
        <v>1</v>
      </c>
      <c r="H125" s="8" t="s">
        <v>1620</v>
      </c>
      <c r="I125" s="10" t="s">
        <v>1364</v>
      </c>
      <c r="J125" s="10" t="s">
        <v>1364</v>
      </c>
      <c r="K125" s="10" t="s">
        <v>1364</v>
      </c>
      <c r="L125" s="51">
        <v>23123</v>
      </c>
    </row>
    <row r="126" spans="1:12" ht="12.75" customHeight="1">
      <c r="A126" s="27" t="s">
        <v>1822</v>
      </c>
      <c r="B126" s="18">
        <v>8435134852874</v>
      </c>
      <c r="C126" s="15" t="s">
        <v>1593</v>
      </c>
      <c r="D126" s="10" t="s">
        <v>1364</v>
      </c>
      <c r="E126" s="10" t="s">
        <v>1364</v>
      </c>
      <c r="F126" s="10" t="s">
        <v>1364</v>
      </c>
      <c r="G126" s="9">
        <v>1</v>
      </c>
      <c r="H126" s="19" t="s">
        <v>1630</v>
      </c>
      <c r="I126" s="10" t="s">
        <v>1364</v>
      </c>
      <c r="J126" s="10" t="s">
        <v>1364</v>
      </c>
      <c r="K126" s="10" t="s">
        <v>1364</v>
      </c>
      <c r="L126" s="51">
        <v>4371</v>
      </c>
    </row>
    <row r="127" spans="1:12" ht="12.75" customHeight="1">
      <c r="A127" s="27" t="s">
        <v>1823</v>
      </c>
      <c r="B127" s="18">
        <v>8435134852980</v>
      </c>
      <c r="C127" s="18" t="s">
        <v>1594</v>
      </c>
      <c r="D127" s="10" t="s">
        <v>1364</v>
      </c>
      <c r="E127" s="10" t="s">
        <v>1364</v>
      </c>
      <c r="F127" s="10" t="s">
        <v>1364</v>
      </c>
      <c r="G127" s="9">
        <v>1</v>
      </c>
      <c r="H127" s="19" t="s">
        <v>1630</v>
      </c>
      <c r="I127" s="10" t="s">
        <v>1364</v>
      </c>
      <c r="J127" s="10" t="s">
        <v>1364</v>
      </c>
      <c r="K127" s="10" t="s">
        <v>1364</v>
      </c>
      <c r="L127" s="51">
        <v>4695</v>
      </c>
    </row>
    <row r="128" spans="1:12" ht="12.75" customHeight="1">
      <c r="A128" s="27" t="s">
        <v>1826</v>
      </c>
      <c r="B128" s="18">
        <v>8435134854786</v>
      </c>
      <c r="C128" s="35" t="s">
        <v>1827</v>
      </c>
      <c r="D128" s="35" t="s">
        <v>1364</v>
      </c>
      <c r="E128" s="35" t="s">
        <v>1364</v>
      </c>
      <c r="F128" s="35" t="s">
        <v>1364</v>
      </c>
      <c r="G128" s="35">
        <v>1</v>
      </c>
      <c r="H128" s="35" t="s">
        <v>1630</v>
      </c>
      <c r="I128" s="35" t="s">
        <v>1364</v>
      </c>
      <c r="J128" s="35" t="s">
        <v>1364</v>
      </c>
      <c r="K128" s="35" t="s">
        <v>1364</v>
      </c>
      <c r="L128" s="51">
        <v>5012</v>
      </c>
    </row>
    <row r="129" spans="1:12" ht="12.75" customHeight="1">
      <c r="A129" s="18" t="s">
        <v>1838</v>
      </c>
      <c r="B129" s="18">
        <v>8435134854793</v>
      </c>
      <c r="C129" s="18" t="s">
        <v>1839</v>
      </c>
      <c r="D129" s="35" t="s">
        <v>1364</v>
      </c>
      <c r="E129" s="35" t="s">
        <v>1364</v>
      </c>
      <c r="F129" s="35" t="s">
        <v>1364</v>
      </c>
      <c r="G129" s="35">
        <v>1</v>
      </c>
      <c r="H129" s="18" t="s">
        <v>1839</v>
      </c>
      <c r="I129" s="35" t="s">
        <v>1364</v>
      </c>
      <c r="J129" s="35" t="s">
        <v>1364</v>
      </c>
      <c r="K129" s="35" t="s">
        <v>1364</v>
      </c>
      <c r="L129" s="51">
        <v>48278</v>
      </c>
    </row>
    <row r="130" spans="1:12" ht="12.75" customHeight="1">
      <c r="A130" s="27" t="s">
        <v>901</v>
      </c>
      <c r="B130" s="14">
        <v>8435134845845</v>
      </c>
      <c r="C130" s="19" t="s">
        <v>900</v>
      </c>
      <c r="D130" s="16" t="s">
        <v>1364</v>
      </c>
      <c r="E130" s="16" t="s">
        <v>1364</v>
      </c>
      <c r="F130" s="16" t="s">
        <v>1364</v>
      </c>
      <c r="G130" s="21">
        <v>1</v>
      </c>
      <c r="H130" s="19" t="s">
        <v>904</v>
      </c>
      <c r="I130" s="17">
        <v>6.5</v>
      </c>
      <c r="J130" s="20"/>
      <c r="K130" s="28"/>
      <c r="L130" s="51">
        <v>181</v>
      </c>
    </row>
    <row r="131" spans="1:12" ht="12.75" customHeight="1">
      <c r="A131" s="27" t="s">
        <v>902</v>
      </c>
      <c r="B131" s="14">
        <v>8435134845852</v>
      </c>
      <c r="C131" s="19" t="s">
        <v>903</v>
      </c>
      <c r="D131" s="16" t="s">
        <v>1364</v>
      </c>
      <c r="E131" s="16" t="s">
        <v>1364</v>
      </c>
      <c r="F131" s="16" t="s">
        <v>1364</v>
      </c>
      <c r="G131" s="21">
        <v>1</v>
      </c>
      <c r="H131" s="19" t="s">
        <v>904</v>
      </c>
      <c r="I131" s="17">
        <v>6.5</v>
      </c>
      <c r="J131" s="20"/>
      <c r="K131" s="28"/>
      <c r="L131" s="51">
        <v>181</v>
      </c>
    </row>
    <row r="132" spans="1:12" ht="12.75" customHeight="1">
      <c r="A132" s="27" t="s">
        <v>701</v>
      </c>
      <c r="B132" s="14">
        <v>8435134838687</v>
      </c>
      <c r="C132" s="19" t="s">
        <v>702</v>
      </c>
      <c r="D132" s="16" t="s">
        <v>1368</v>
      </c>
      <c r="E132" s="16" t="s">
        <v>1368</v>
      </c>
      <c r="F132" s="16" t="s">
        <v>1364</v>
      </c>
      <c r="G132" s="21">
        <v>1</v>
      </c>
      <c r="H132" s="19" t="s">
        <v>760</v>
      </c>
      <c r="I132" s="17">
        <v>132</v>
      </c>
      <c r="J132" s="20"/>
      <c r="K132" s="28"/>
      <c r="L132" s="51">
        <v>2219</v>
      </c>
    </row>
    <row r="133" spans="1:12" ht="12.75" customHeight="1">
      <c r="A133" s="27" t="s">
        <v>1</v>
      </c>
      <c r="B133" s="14">
        <v>8435134838663</v>
      </c>
      <c r="C133" s="19" t="s">
        <v>1842</v>
      </c>
      <c r="D133" s="16" t="s">
        <v>1368</v>
      </c>
      <c r="E133" s="16" t="s">
        <v>1368</v>
      </c>
      <c r="F133" s="16" t="s">
        <v>1364</v>
      </c>
      <c r="G133" s="21">
        <v>1</v>
      </c>
      <c r="H133" s="19" t="s">
        <v>760</v>
      </c>
      <c r="I133" s="17">
        <v>130</v>
      </c>
      <c r="J133" s="20"/>
      <c r="K133" s="28"/>
      <c r="L133" s="51">
        <v>2048</v>
      </c>
    </row>
    <row r="134" spans="1:12" ht="12.75" customHeight="1">
      <c r="A134" s="18" t="s">
        <v>1840</v>
      </c>
      <c r="B134" s="18">
        <v>8435134854779</v>
      </c>
      <c r="C134" s="18" t="s">
        <v>1841</v>
      </c>
      <c r="D134" s="35" t="s">
        <v>1364</v>
      </c>
      <c r="E134" s="35" t="s">
        <v>1364</v>
      </c>
      <c r="F134" s="35" t="s">
        <v>1364</v>
      </c>
      <c r="G134" s="35">
        <v>1</v>
      </c>
      <c r="H134" s="18" t="s">
        <v>1841</v>
      </c>
      <c r="I134" s="35" t="s">
        <v>1364</v>
      </c>
      <c r="J134" s="35" t="s">
        <v>1364</v>
      </c>
      <c r="K134" s="35" t="s">
        <v>1364</v>
      </c>
      <c r="L134" s="51">
        <v>2180</v>
      </c>
    </row>
    <row r="135" spans="1:12" ht="12.75" customHeight="1">
      <c r="A135" s="27" t="s">
        <v>369</v>
      </c>
      <c r="B135" s="14">
        <v>8435134835457</v>
      </c>
      <c r="C135" s="19" t="s">
        <v>370</v>
      </c>
      <c r="D135" s="16" t="s">
        <v>1364</v>
      </c>
      <c r="E135" s="16" t="s">
        <v>1364</v>
      </c>
      <c r="F135" s="16" t="s">
        <v>1364</v>
      </c>
      <c r="G135" s="21">
        <v>1</v>
      </c>
      <c r="H135" s="19" t="s">
        <v>759</v>
      </c>
      <c r="I135" s="17">
        <v>43</v>
      </c>
      <c r="J135" s="20"/>
      <c r="K135" s="28"/>
      <c r="L135" s="51">
        <v>582</v>
      </c>
    </row>
    <row r="136" spans="1:12" ht="12.75" customHeight="1">
      <c r="A136" s="27" t="s">
        <v>247</v>
      </c>
      <c r="B136" s="14">
        <v>8435134819471</v>
      </c>
      <c r="C136" s="19" t="s">
        <v>39</v>
      </c>
      <c r="D136" s="16" t="s">
        <v>1364</v>
      </c>
      <c r="E136" s="16" t="s">
        <v>1364</v>
      </c>
      <c r="F136" s="16" t="s">
        <v>1367</v>
      </c>
      <c r="G136" s="21">
        <v>1</v>
      </c>
      <c r="H136" s="19" t="s">
        <v>481</v>
      </c>
      <c r="I136" s="17">
        <v>54</v>
      </c>
      <c r="J136" s="20">
        <v>252158.07</v>
      </c>
      <c r="K136" s="28" t="s">
        <v>192</v>
      </c>
      <c r="L136" s="51">
        <v>541</v>
      </c>
    </row>
    <row r="137" spans="1:12" ht="12.75" customHeight="1">
      <c r="A137" s="27" t="s">
        <v>248</v>
      </c>
      <c r="B137" s="14">
        <v>8435134819488</v>
      </c>
      <c r="C137" s="19" t="s">
        <v>40</v>
      </c>
      <c r="D137" s="16" t="s">
        <v>1364</v>
      </c>
      <c r="E137" s="16" t="s">
        <v>1364</v>
      </c>
      <c r="F137" s="16" t="s">
        <v>1367</v>
      </c>
      <c r="G137" s="21">
        <v>1</v>
      </c>
      <c r="H137" s="19" t="s">
        <v>481</v>
      </c>
      <c r="I137" s="17">
        <v>65</v>
      </c>
      <c r="J137" s="20">
        <v>346675.15</v>
      </c>
      <c r="K137" s="28" t="s">
        <v>193</v>
      </c>
      <c r="L137" s="51">
        <v>570</v>
      </c>
    </row>
    <row r="138" spans="1:12" ht="12.75" customHeight="1">
      <c r="A138" s="27" t="s">
        <v>249</v>
      </c>
      <c r="B138" s="14">
        <v>8435134819495</v>
      </c>
      <c r="C138" s="19" t="s">
        <v>41</v>
      </c>
      <c r="D138" s="16" t="s">
        <v>1364</v>
      </c>
      <c r="E138" s="16" t="s">
        <v>1364</v>
      </c>
      <c r="F138" s="16" t="s">
        <v>1367</v>
      </c>
      <c r="G138" s="21">
        <v>1</v>
      </c>
      <c r="H138" s="19" t="s">
        <v>481</v>
      </c>
      <c r="I138" s="17">
        <v>80</v>
      </c>
      <c r="J138" s="20">
        <v>447943.45</v>
      </c>
      <c r="K138" s="28" t="s">
        <v>194</v>
      </c>
      <c r="L138" s="51">
        <v>602</v>
      </c>
    </row>
    <row r="139" spans="1:12" ht="12.75" customHeight="1">
      <c r="A139" s="27" t="s">
        <v>250</v>
      </c>
      <c r="B139" s="14">
        <v>8435134819501</v>
      </c>
      <c r="C139" s="19" t="s">
        <v>42</v>
      </c>
      <c r="D139" s="16" t="s">
        <v>1364</v>
      </c>
      <c r="E139" s="16" t="s">
        <v>1364</v>
      </c>
      <c r="F139" s="16" t="s">
        <v>1367</v>
      </c>
      <c r="G139" s="21">
        <v>1</v>
      </c>
      <c r="H139" s="19" t="s">
        <v>481</v>
      </c>
      <c r="I139" s="17">
        <v>91</v>
      </c>
      <c r="J139" s="20">
        <v>549211.75</v>
      </c>
      <c r="K139" s="28" t="s">
        <v>195</v>
      </c>
      <c r="L139" s="51">
        <v>647</v>
      </c>
    </row>
    <row r="140" spans="1:12" ht="12.75" customHeight="1">
      <c r="A140" s="27" t="s">
        <v>246</v>
      </c>
      <c r="B140" s="14">
        <v>8435134819549</v>
      </c>
      <c r="C140" s="19" t="s">
        <v>38</v>
      </c>
      <c r="D140" s="16" t="s">
        <v>1364</v>
      </c>
      <c r="E140" s="16" t="s">
        <v>1364</v>
      </c>
      <c r="F140" s="16" t="s">
        <v>1367</v>
      </c>
      <c r="G140" s="21">
        <v>1</v>
      </c>
      <c r="H140" s="19" t="s">
        <v>481</v>
      </c>
      <c r="I140" s="17">
        <v>54</v>
      </c>
      <c r="J140" s="20">
        <v>252158.07</v>
      </c>
      <c r="K140" s="28" t="s">
        <v>192</v>
      </c>
      <c r="L140" s="51">
        <v>551</v>
      </c>
    </row>
    <row r="141" spans="1:12" ht="12.75" customHeight="1">
      <c r="A141" s="27" t="s">
        <v>126</v>
      </c>
      <c r="B141" s="14">
        <v>8435134833439</v>
      </c>
      <c r="C141" s="19" t="s">
        <v>128</v>
      </c>
      <c r="D141" s="16" t="s">
        <v>1364</v>
      </c>
      <c r="E141" s="16" t="s">
        <v>1364</v>
      </c>
      <c r="F141" s="16" t="s">
        <v>1367</v>
      </c>
      <c r="G141" s="21">
        <v>1</v>
      </c>
      <c r="H141" s="19" t="s">
        <v>780</v>
      </c>
      <c r="I141" s="17"/>
      <c r="J141" s="20"/>
      <c r="K141" s="28"/>
      <c r="L141" s="51">
        <v>1075</v>
      </c>
    </row>
    <row r="142" spans="1:12" ht="12.75" customHeight="1">
      <c r="A142" s="27" t="s">
        <v>127</v>
      </c>
      <c r="B142" s="14">
        <v>8435134833446</v>
      </c>
      <c r="C142" s="19" t="s">
        <v>129</v>
      </c>
      <c r="D142" s="16" t="s">
        <v>1364</v>
      </c>
      <c r="E142" s="16" t="s">
        <v>1364</v>
      </c>
      <c r="F142" s="16" t="s">
        <v>1367</v>
      </c>
      <c r="G142" s="21">
        <v>1</v>
      </c>
      <c r="H142" s="19" t="s">
        <v>780</v>
      </c>
      <c r="I142" s="17"/>
      <c r="J142" s="20"/>
      <c r="K142" s="28"/>
      <c r="L142" s="51">
        <v>1611</v>
      </c>
    </row>
    <row r="143" spans="1:12" ht="12.75" customHeight="1">
      <c r="A143" s="27" t="s">
        <v>772</v>
      </c>
      <c r="B143" s="14">
        <v>8435134837024</v>
      </c>
      <c r="C143" s="19" t="s">
        <v>775</v>
      </c>
      <c r="D143" s="16" t="s">
        <v>1364</v>
      </c>
      <c r="E143" s="16" t="s">
        <v>1364</v>
      </c>
      <c r="F143" s="16" t="s">
        <v>1364</v>
      </c>
      <c r="G143" s="21">
        <v>1</v>
      </c>
      <c r="H143" s="19" t="s">
        <v>481</v>
      </c>
      <c r="I143" s="17">
        <v>150</v>
      </c>
      <c r="J143" s="20"/>
      <c r="K143" s="28"/>
      <c r="L143" s="51">
        <v>1277</v>
      </c>
    </row>
    <row r="144" spans="1:12" ht="12.75" customHeight="1">
      <c r="A144" s="27" t="s">
        <v>773</v>
      </c>
      <c r="B144" s="14">
        <v>8435134837031</v>
      </c>
      <c r="C144" s="19" t="s">
        <v>776</v>
      </c>
      <c r="D144" s="16" t="s">
        <v>1364</v>
      </c>
      <c r="E144" s="16" t="s">
        <v>1364</v>
      </c>
      <c r="F144" s="16" t="s">
        <v>1364</v>
      </c>
      <c r="G144" s="21">
        <v>1</v>
      </c>
      <c r="H144" s="19" t="s">
        <v>481</v>
      </c>
      <c r="I144" s="17"/>
      <c r="J144" s="20"/>
      <c r="K144" s="28"/>
      <c r="L144" s="51">
        <v>1661</v>
      </c>
    </row>
    <row r="145" spans="1:215" ht="12.75" customHeight="1">
      <c r="A145" s="27" t="s">
        <v>774</v>
      </c>
      <c r="B145" s="14">
        <v>8435134837048</v>
      </c>
      <c r="C145" s="19" t="s">
        <v>777</v>
      </c>
      <c r="D145" s="16" t="s">
        <v>1364</v>
      </c>
      <c r="E145" s="16" t="s">
        <v>1364</v>
      </c>
      <c r="F145" s="16" t="s">
        <v>1364</v>
      </c>
      <c r="G145" s="21">
        <v>1</v>
      </c>
      <c r="H145" s="19" t="s">
        <v>481</v>
      </c>
      <c r="I145" s="17"/>
      <c r="J145" s="20"/>
      <c r="K145" s="28"/>
      <c r="L145" s="51">
        <v>2043</v>
      </c>
    </row>
    <row r="146" spans="1:215" ht="12.75" customHeight="1">
      <c r="A146" s="27" t="s">
        <v>781</v>
      </c>
      <c r="B146" s="14">
        <v>8435134837055</v>
      </c>
      <c r="C146" s="19" t="s">
        <v>784</v>
      </c>
      <c r="D146" s="16" t="s">
        <v>1364</v>
      </c>
      <c r="E146" s="16" t="s">
        <v>1364</v>
      </c>
      <c r="F146" s="16" t="s">
        <v>1364</v>
      </c>
      <c r="G146" s="21">
        <v>1</v>
      </c>
      <c r="H146" s="19" t="s">
        <v>780</v>
      </c>
      <c r="I146" s="17">
        <v>150</v>
      </c>
      <c r="J146" s="20"/>
      <c r="K146" s="28"/>
      <c r="L146" s="51">
        <v>1881</v>
      </c>
    </row>
    <row r="147" spans="1:215" ht="12.75" customHeight="1">
      <c r="A147" s="27" t="s">
        <v>782</v>
      </c>
      <c r="B147" s="14">
        <v>8435134837062</v>
      </c>
      <c r="C147" s="19" t="s">
        <v>785</v>
      </c>
      <c r="D147" s="16" t="s">
        <v>1364</v>
      </c>
      <c r="E147" s="16" t="s">
        <v>1364</v>
      </c>
      <c r="F147" s="16" t="s">
        <v>1364</v>
      </c>
      <c r="G147" s="21">
        <v>1</v>
      </c>
      <c r="H147" s="19" t="s">
        <v>780</v>
      </c>
      <c r="I147" s="17"/>
      <c r="J147" s="20"/>
      <c r="K147" s="28"/>
      <c r="L147" s="51">
        <v>2102</v>
      </c>
    </row>
    <row r="148" spans="1:215" ht="12.75" customHeight="1">
      <c r="A148" s="27" t="s">
        <v>783</v>
      </c>
      <c r="B148" s="14">
        <v>8435134837079</v>
      </c>
      <c r="C148" s="19" t="s">
        <v>786</v>
      </c>
      <c r="D148" s="16" t="s">
        <v>1364</v>
      </c>
      <c r="E148" s="16" t="s">
        <v>1364</v>
      </c>
      <c r="F148" s="16" t="s">
        <v>1364</v>
      </c>
      <c r="G148" s="21">
        <v>1</v>
      </c>
      <c r="H148" s="19" t="s">
        <v>780</v>
      </c>
      <c r="I148" s="17"/>
      <c r="J148" s="20"/>
      <c r="K148" s="28"/>
      <c r="L148" s="51">
        <v>2400</v>
      </c>
    </row>
    <row r="149" spans="1:215" ht="12.75" customHeight="1">
      <c r="A149" s="27" t="s">
        <v>356</v>
      </c>
      <c r="B149" s="14">
        <v>8435134844602</v>
      </c>
      <c r="C149" s="19" t="s">
        <v>601</v>
      </c>
      <c r="D149" s="16" t="s">
        <v>1364</v>
      </c>
      <c r="E149" s="16" t="s">
        <v>1364</v>
      </c>
      <c r="F149" s="16" t="s">
        <v>1364</v>
      </c>
      <c r="G149" s="21">
        <v>1</v>
      </c>
      <c r="H149" s="19" t="s">
        <v>604</v>
      </c>
      <c r="I149" s="17"/>
      <c r="J149" s="20"/>
      <c r="K149" s="28"/>
      <c r="L149" s="51">
        <v>2335</v>
      </c>
    </row>
    <row r="150" spans="1:215" ht="12.75" customHeight="1">
      <c r="A150" s="27" t="s">
        <v>357</v>
      </c>
      <c r="B150" s="14">
        <v>8435134844619</v>
      </c>
      <c r="C150" s="19" t="s">
        <v>602</v>
      </c>
      <c r="D150" s="16" t="s">
        <v>1364</v>
      </c>
      <c r="E150" s="16" t="s">
        <v>1364</v>
      </c>
      <c r="F150" s="16" t="s">
        <v>1364</v>
      </c>
      <c r="G150" s="21">
        <v>1</v>
      </c>
      <c r="H150" s="19" t="s">
        <v>604</v>
      </c>
      <c r="I150" s="17"/>
      <c r="J150" s="20"/>
      <c r="K150" s="28"/>
      <c r="L150" s="51">
        <v>2555</v>
      </c>
    </row>
    <row r="151" spans="1:215" ht="12.75" customHeight="1">
      <c r="A151" s="27" t="s">
        <v>358</v>
      </c>
      <c r="B151" s="14">
        <v>8435134844626</v>
      </c>
      <c r="C151" s="19" t="s">
        <v>603</v>
      </c>
      <c r="D151" s="16" t="s">
        <v>1364</v>
      </c>
      <c r="E151" s="16" t="s">
        <v>1364</v>
      </c>
      <c r="F151" s="16" t="s">
        <v>1364</v>
      </c>
      <c r="G151" s="21">
        <v>1</v>
      </c>
      <c r="H151" s="19" t="s">
        <v>604</v>
      </c>
      <c r="I151" s="17"/>
      <c r="J151" s="20"/>
      <c r="K151" s="28"/>
      <c r="L151" s="51">
        <v>2853</v>
      </c>
    </row>
    <row r="152" spans="1:215" ht="12.75" customHeight="1">
      <c r="A152" s="27" t="s">
        <v>973</v>
      </c>
      <c r="B152" s="14">
        <v>8435134847429</v>
      </c>
      <c r="C152" s="19" t="s">
        <v>974</v>
      </c>
      <c r="D152" s="16" t="s">
        <v>1364</v>
      </c>
      <c r="E152" s="16" t="s">
        <v>1364</v>
      </c>
      <c r="F152" s="16" t="s">
        <v>1364</v>
      </c>
      <c r="G152" s="21">
        <v>1</v>
      </c>
      <c r="H152" s="19" t="s">
        <v>975</v>
      </c>
      <c r="I152" s="17"/>
      <c r="J152" s="20"/>
      <c r="K152" s="28"/>
      <c r="L152" s="51">
        <v>437</v>
      </c>
    </row>
    <row r="153" spans="1:215" ht="12.75" customHeight="1">
      <c r="A153" s="27" t="s">
        <v>976</v>
      </c>
      <c r="B153" s="14">
        <v>8435134847450</v>
      </c>
      <c r="C153" s="19" t="s">
        <v>977</v>
      </c>
      <c r="D153" s="16" t="s">
        <v>1364</v>
      </c>
      <c r="E153" s="16" t="s">
        <v>1364</v>
      </c>
      <c r="F153" s="16" t="s">
        <v>1367</v>
      </c>
      <c r="G153" s="21">
        <v>1</v>
      </c>
      <c r="H153" s="19" t="s">
        <v>975</v>
      </c>
      <c r="I153" s="17">
        <v>96</v>
      </c>
      <c r="J153" s="20">
        <f>1875*710*626</f>
        <v>833362500</v>
      </c>
      <c r="K153" s="28" t="s">
        <v>106</v>
      </c>
      <c r="L153" s="51">
        <v>1849</v>
      </c>
    </row>
    <row r="154" spans="1:215" ht="12.75" customHeight="1">
      <c r="A154" s="27" t="s">
        <v>978</v>
      </c>
      <c r="B154" s="14">
        <v>8435134847467</v>
      </c>
      <c r="C154" s="19" t="s">
        <v>980</v>
      </c>
      <c r="D154" s="16" t="s">
        <v>1364</v>
      </c>
      <c r="E154" s="16" t="s">
        <v>1364</v>
      </c>
      <c r="F154" s="16" t="s">
        <v>1367</v>
      </c>
      <c r="G154" s="21">
        <v>1</v>
      </c>
      <c r="H154" s="19" t="s">
        <v>975</v>
      </c>
      <c r="I154" s="17">
        <v>96</v>
      </c>
      <c r="J154" s="20">
        <f>1850*710*656</f>
        <v>861656000</v>
      </c>
      <c r="K154" s="28" t="s">
        <v>107</v>
      </c>
      <c r="L154" s="51">
        <v>2054</v>
      </c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D154" s="7"/>
      <c r="FE154" s="7"/>
      <c r="FF154" s="7"/>
      <c r="FG154" s="7"/>
      <c r="FH154" s="7"/>
      <c r="FI154" s="7"/>
      <c r="FJ154" s="7"/>
      <c r="FK154" s="7"/>
      <c r="FL154" s="7"/>
      <c r="FM154" s="7"/>
      <c r="FN154" s="7"/>
      <c r="FO154" s="7"/>
      <c r="FP154" s="7"/>
      <c r="FQ154" s="7"/>
      <c r="FR154" s="7"/>
      <c r="FS154" s="7"/>
      <c r="FT154" s="7"/>
      <c r="FU154" s="7"/>
      <c r="FV154" s="7"/>
      <c r="FW154" s="7"/>
      <c r="FX154" s="7"/>
      <c r="FY154" s="7"/>
      <c r="FZ154" s="7"/>
      <c r="GA154" s="7"/>
      <c r="GB154" s="7"/>
      <c r="GC154" s="7"/>
      <c r="GD154" s="7"/>
      <c r="GE154" s="7"/>
      <c r="GF154" s="7"/>
      <c r="GG154" s="7"/>
      <c r="GH154" s="7"/>
      <c r="GI154" s="7"/>
      <c r="GJ154" s="7"/>
      <c r="GK154" s="7"/>
      <c r="GL154" s="7"/>
      <c r="GM154" s="7"/>
      <c r="GN154" s="7"/>
      <c r="GO154" s="7"/>
      <c r="GP154" s="7"/>
      <c r="GQ154" s="7"/>
      <c r="GR154" s="7"/>
      <c r="GS154" s="7"/>
      <c r="GT154" s="7"/>
      <c r="GU154" s="7"/>
      <c r="GV154" s="7"/>
      <c r="GW154" s="7"/>
      <c r="GX154" s="7"/>
      <c r="GY154" s="7"/>
      <c r="GZ154" s="7"/>
      <c r="HA154" s="7"/>
      <c r="HB154" s="7"/>
      <c r="HC154" s="7"/>
      <c r="HD154" s="7"/>
      <c r="HE154" s="7"/>
      <c r="HF154" s="7"/>
      <c r="HG154" s="7"/>
    </row>
    <row r="155" spans="1:215" ht="12.75" customHeight="1">
      <c r="A155" s="27" t="s">
        <v>979</v>
      </c>
      <c r="B155" s="14">
        <v>8435134847474</v>
      </c>
      <c r="C155" s="19" t="s">
        <v>981</v>
      </c>
      <c r="D155" s="16" t="s">
        <v>1364</v>
      </c>
      <c r="E155" s="16" t="s">
        <v>1364</v>
      </c>
      <c r="F155" s="16" t="s">
        <v>1367</v>
      </c>
      <c r="G155" s="21">
        <v>1</v>
      </c>
      <c r="H155" s="19" t="s">
        <v>975</v>
      </c>
      <c r="I155" s="17">
        <v>100</v>
      </c>
      <c r="J155" s="20">
        <f>1900*710*656</f>
        <v>884944000</v>
      </c>
      <c r="K155" s="28" t="s">
        <v>108</v>
      </c>
      <c r="L155" s="51">
        <v>2170</v>
      </c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7"/>
      <c r="GB155" s="7"/>
      <c r="GC155" s="7"/>
      <c r="GD155" s="7"/>
      <c r="GE155" s="7"/>
      <c r="GF155" s="7"/>
      <c r="GG155" s="7"/>
      <c r="GH155" s="7"/>
      <c r="GI155" s="7"/>
      <c r="GJ155" s="7"/>
      <c r="GK155" s="7"/>
      <c r="GL155" s="7"/>
      <c r="GM155" s="7"/>
      <c r="GN155" s="7"/>
      <c r="GO155" s="7"/>
      <c r="GP155" s="7"/>
      <c r="GQ155" s="7"/>
      <c r="GR155" s="7"/>
      <c r="GS155" s="7"/>
      <c r="GT155" s="7"/>
      <c r="GU155" s="7"/>
      <c r="GV155" s="7"/>
      <c r="GW155" s="7"/>
      <c r="GX155" s="7"/>
      <c r="GY155" s="7"/>
      <c r="GZ155" s="7"/>
      <c r="HA155" s="7"/>
      <c r="HB155" s="7"/>
      <c r="HC155" s="7"/>
      <c r="HD155" s="7"/>
      <c r="HE155" s="7"/>
      <c r="HF155" s="7"/>
      <c r="HG155" s="7"/>
    </row>
    <row r="156" spans="1:215" ht="12.75" customHeight="1">
      <c r="A156" s="27" t="s">
        <v>1672</v>
      </c>
      <c r="B156" s="18">
        <v>8435134853840</v>
      </c>
      <c r="C156" s="15" t="s">
        <v>1109</v>
      </c>
      <c r="D156" s="10"/>
      <c r="E156" s="10"/>
      <c r="F156" s="10" t="s">
        <v>1367</v>
      </c>
      <c r="G156" s="9">
        <v>1</v>
      </c>
      <c r="H156" s="8" t="s">
        <v>857</v>
      </c>
      <c r="I156" s="21"/>
      <c r="J156" s="21"/>
      <c r="K156" s="21"/>
      <c r="L156" s="51">
        <v>2174</v>
      </c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7"/>
      <c r="ES156" s="7"/>
      <c r="ET156" s="7"/>
      <c r="EU156" s="7"/>
      <c r="EV156" s="7"/>
      <c r="EW156" s="7"/>
      <c r="EX156" s="7"/>
      <c r="EY156" s="7"/>
      <c r="EZ156" s="7"/>
      <c r="FA156" s="7"/>
      <c r="FB156" s="7"/>
      <c r="FC156" s="7"/>
      <c r="FD156" s="7"/>
      <c r="FE156" s="7"/>
      <c r="FF156" s="7"/>
      <c r="FG156" s="7"/>
      <c r="FH156" s="7"/>
      <c r="FI156" s="7"/>
      <c r="FJ156" s="7"/>
      <c r="FK156" s="7"/>
      <c r="FL156" s="7"/>
      <c r="FM156" s="7"/>
      <c r="FN156" s="7"/>
      <c r="FO156" s="7"/>
      <c r="FP156" s="7"/>
      <c r="FQ156" s="7"/>
      <c r="FR156" s="7"/>
      <c r="FS156" s="7"/>
      <c r="FT156" s="7"/>
      <c r="FU156" s="7"/>
      <c r="FV156" s="7"/>
      <c r="FW156" s="7"/>
      <c r="FX156" s="7"/>
      <c r="FY156" s="7"/>
      <c r="FZ156" s="7"/>
      <c r="GA156" s="7"/>
      <c r="GB156" s="7"/>
      <c r="GC156" s="7"/>
      <c r="GD156" s="7"/>
      <c r="GE156" s="7"/>
      <c r="GF156" s="7"/>
      <c r="GG156" s="7"/>
      <c r="GH156" s="7"/>
      <c r="GI156" s="7"/>
      <c r="GJ156" s="7"/>
      <c r="GK156" s="7"/>
      <c r="GL156" s="7"/>
      <c r="GM156" s="7"/>
      <c r="GN156" s="7"/>
      <c r="GO156" s="7"/>
      <c r="GP156" s="7"/>
      <c r="GQ156" s="7"/>
      <c r="GR156" s="7"/>
      <c r="GS156" s="7"/>
      <c r="GT156" s="7"/>
      <c r="GU156" s="7"/>
      <c r="GV156" s="7"/>
      <c r="GW156" s="7"/>
      <c r="GX156" s="7"/>
      <c r="GY156" s="7"/>
      <c r="GZ156" s="7"/>
      <c r="HA156" s="7"/>
      <c r="HB156" s="7"/>
      <c r="HC156" s="7"/>
      <c r="HD156" s="7"/>
      <c r="HE156" s="7"/>
      <c r="HF156" s="7"/>
      <c r="HG156" s="7"/>
    </row>
    <row r="157" spans="1:215" ht="12.75" customHeight="1">
      <c r="A157" s="27" t="s">
        <v>1673</v>
      </c>
      <c r="B157" s="18">
        <v>8435134853857</v>
      </c>
      <c r="C157" s="15" t="s">
        <v>1110</v>
      </c>
      <c r="D157" s="10"/>
      <c r="E157" s="10"/>
      <c r="F157" s="10" t="s">
        <v>1367</v>
      </c>
      <c r="G157" s="9">
        <v>1</v>
      </c>
      <c r="H157" s="8" t="s">
        <v>857</v>
      </c>
      <c r="I157" s="21"/>
      <c r="J157" s="21"/>
      <c r="K157" s="21"/>
      <c r="L157" s="51">
        <v>2521</v>
      </c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7"/>
      <c r="GB157" s="7"/>
      <c r="GC157" s="7"/>
      <c r="GD157" s="7"/>
      <c r="GE157" s="7"/>
      <c r="GF157" s="7"/>
      <c r="GG157" s="7"/>
      <c r="GH157" s="7"/>
      <c r="GI157" s="7"/>
      <c r="GJ157" s="7"/>
      <c r="GK157" s="7"/>
      <c r="GL157" s="7"/>
      <c r="GM157" s="7"/>
      <c r="GN157" s="7"/>
      <c r="GO157" s="7"/>
      <c r="GP157" s="7"/>
      <c r="GQ157" s="7"/>
      <c r="GR157" s="7"/>
      <c r="GS157" s="7"/>
      <c r="GT157" s="7"/>
      <c r="GU157" s="7"/>
      <c r="GV157" s="7"/>
      <c r="GW157" s="7"/>
      <c r="GX157" s="7"/>
      <c r="GY157" s="7"/>
      <c r="GZ157" s="7"/>
      <c r="HA157" s="7"/>
      <c r="HB157" s="7"/>
      <c r="HC157" s="7"/>
      <c r="HD157" s="7"/>
      <c r="HE157" s="7"/>
      <c r="HF157" s="7"/>
      <c r="HG157" s="7"/>
    </row>
    <row r="158" spans="1:215" ht="12.75" customHeight="1">
      <c r="A158" s="27" t="s">
        <v>1674</v>
      </c>
      <c r="B158" s="18">
        <v>8435134853864</v>
      </c>
      <c r="C158" s="15" t="s">
        <v>1111</v>
      </c>
      <c r="D158" s="10"/>
      <c r="E158" s="10"/>
      <c r="F158" s="10" t="s">
        <v>1367</v>
      </c>
      <c r="G158" s="9">
        <v>1</v>
      </c>
      <c r="H158" s="8" t="s">
        <v>857</v>
      </c>
      <c r="I158" s="21"/>
      <c r="J158" s="21"/>
      <c r="K158" s="21"/>
      <c r="L158" s="51">
        <v>2763</v>
      </c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7"/>
      <c r="EF158" s="7"/>
      <c r="EG158" s="7"/>
      <c r="EH158" s="7"/>
      <c r="EI158" s="7"/>
      <c r="EJ158" s="7"/>
      <c r="EK158" s="7"/>
      <c r="EL158" s="7"/>
      <c r="EM158" s="7"/>
      <c r="EN158" s="7"/>
      <c r="EO158" s="7"/>
      <c r="EP158" s="7"/>
      <c r="EQ158" s="7"/>
      <c r="ER158" s="7"/>
      <c r="ES158" s="7"/>
      <c r="ET158" s="7"/>
      <c r="EU158" s="7"/>
      <c r="EV158" s="7"/>
      <c r="EW158" s="7"/>
      <c r="EX158" s="7"/>
      <c r="EY158" s="7"/>
      <c r="EZ158" s="7"/>
      <c r="FA158" s="7"/>
      <c r="FB158" s="7"/>
      <c r="FC158" s="7"/>
      <c r="FD158" s="7"/>
      <c r="FE158" s="7"/>
      <c r="FF158" s="7"/>
      <c r="FG158" s="7"/>
      <c r="FH158" s="7"/>
      <c r="FI158" s="7"/>
      <c r="FJ158" s="7"/>
      <c r="FK158" s="7"/>
      <c r="FL158" s="7"/>
      <c r="FM158" s="7"/>
      <c r="FN158" s="7"/>
      <c r="FO158" s="7"/>
      <c r="FP158" s="7"/>
      <c r="FQ158" s="7"/>
      <c r="FR158" s="7"/>
      <c r="FS158" s="7"/>
      <c r="FT158" s="7"/>
      <c r="FU158" s="7"/>
      <c r="FV158" s="7"/>
      <c r="FW158" s="7"/>
      <c r="FX158" s="7"/>
      <c r="FY158" s="7"/>
      <c r="FZ158" s="7"/>
      <c r="GA158" s="7"/>
      <c r="GB158" s="7"/>
      <c r="GC158" s="7"/>
      <c r="GD158" s="7"/>
      <c r="GE158" s="7"/>
      <c r="GF158" s="7"/>
      <c r="GG158" s="7"/>
      <c r="GH158" s="7"/>
      <c r="GI158" s="7"/>
      <c r="GJ158" s="7"/>
      <c r="GK158" s="7"/>
      <c r="GL158" s="7"/>
      <c r="GM158" s="7"/>
      <c r="GN158" s="7"/>
      <c r="GO158" s="7"/>
      <c r="GP158" s="7"/>
      <c r="GQ158" s="7"/>
      <c r="GR158" s="7"/>
      <c r="GS158" s="7"/>
      <c r="GT158" s="7"/>
      <c r="GU158" s="7"/>
      <c r="GV158" s="7"/>
      <c r="GW158" s="7"/>
      <c r="GX158" s="7"/>
      <c r="GY158" s="7"/>
      <c r="GZ158" s="7"/>
      <c r="HA158" s="7"/>
      <c r="HB158" s="7"/>
      <c r="HC158" s="7"/>
      <c r="HD158" s="7"/>
      <c r="HE158" s="7"/>
      <c r="HF158" s="7"/>
      <c r="HG158" s="7"/>
    </row>
    <row r="159" spans="1:215" ht="12.75" customHeight="1">
      <c r="A159" s="27" t="s">
        <v>1675</v>
      </c>
      <c r="B159" s="18">
        <v>8435134853871</v>
      </c>
      <c r="C159" s="15" t="s">
        <v>1112</v>
      </c>
      <c r="D159" s="10"/>
      <c r="E159" s="10"/>
      <c r="F159" s="10" t="s">
        <v>1367</v>
      </c>
      <c r="G159" s="9">
        <v>1</v>
      </c>
      <c r="H159" s="8" t="s">
        <v>857</v>
      </c>
      <c r="I159" s="21"/>
      <c r="J159" s="21"/>
      <c r="K159" s="21"/>
      <c r="L159" s="51">
        <v>2950</v>
      </c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7"/>
      <c r="ES159" s="7"/>
      <c r="ET159" s="7"/>
      <c r="EU159" s="7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7"/>
      <c r="FU159" s="7"/>
      <c r="FV159" s="7"/>
      <c r="FW159" s="7"/>
      <c r="FX159" s="7"/>
      <c r="FY159" s="7"/>
      <c r="FZ159" s="7"/>
      <c r="GA159" s="7"/>
      <c r="GB159" s="7"/>
      <c r="GC159" s="7"/>
      <c r="GD159" s="7"/>
      <c r="GE159" s="7"/>
      <c r="GF159" s="7"/>
      <c r="GG159" s="7"/>
      <c r="GH159" s="7"/>
      <c r="GI159" s="7"/>
      <c r="GJ159" s="7"/>
      <c r="GK159" s="7"/>
      <c r="GL159" s="7"/>
      <c r="GM159" s="7"/>
      <c r="GN159" s="7"/>
      <c r="GO159" s="7"/>
      <c r="GP159" s="7"/>
      <c r="GQ159" s="7"/>
      <c r="GR159" s="7"/>
      <c r="GS159" s="7"/>
      <c r="GT159" s="7"/>
      <c r="GU159" s="7"/>
      <c r="GV159" s="7"/>
      <c r="GW159" s="7"/>
      <c r="GX159" s="7"/>
      <c r="GY159" s="7"/>
      <c r="GZ159" s="7"/>
      <c r="HA159" s="7"/>
      <c r="HB159" s="7"/>
      <c r="HC159" s="7"/>
      <c r="HD159" s="7"/>
      <c r="HE159" s="7"/>
      <c r="HF159" s="7"/>
      <c r="HG159" s="7"/>
    </row>
    <row r="160" spans="1:215" ht="12.75" customHeight="1">
      <c r="A160" s="27" t="s">
        <v>1676</v>
      </c>
      <c r="B160" s="18">
        <v>8435134853888</v>
      </c>
      <c r="C160" s="15" t="s">
        <v>1113</v>
      </c>
      <c r="D160" s="10"/>
      <c r="E160" s="10"/>
      <c r="F160" s="10" t="s">
        <v>1367</v>
      </c>
      <c r="G160" s="9">
        <v>1</v>
      </c>
      <c r="H160" s="8" t="s">
        <v>857</v>
      </c>
      <c r="I160" s="21"/>
      <c r="J160" s="21"/>
      <c r="K160" s="21"/>
      <c r="L160" s="51">
        <v>3065</v>
      </c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/>
      <c r="ED160" s="7"/>
      <c r="EE160" s="7"/>
      <c r="EF160" s="7"/>
      <c r="EG160" s="7"/>
      <c r="EH160" s="7"/>
      <c r="EI160" s="7"/>
      <c r="EJ160" s="7"/>
      <c r="EK160" s="7"/>
      <c r="EL160" s="7"/>
      <c r="EM160" s="7"/>
      <c r="EN160" s="7"/>
      <c r="EO160" s="7"/>
      <c r="EP160" s="7"/>
      <c r="EQ160" s="7"/>
      <c r="ER160" s="7"/>
      <c r="ES160" s="7"/>
      <c r="ET160" s="7"/>
      <c r="EU160" s="7"/>
      <c r="EV160" s="7"/>
      <c r="EW160" s="7"/>
      <c r="EX160" s="7"/>
      <c r="EY160" s="7"/>
      <c r="EZ160" s="7"/>
      <c r="FA160" s="7"/>
      <c r="FB160" s="7"/>
      <c r="FC160" s="7"/>
      <c r="FD160" s="7"/>
      <c r="FE160" s="7"/>
      <c r="FF160" s="7"/>
      <c r="FG160" s="7"/>
      <c r="FH160" s="7"/>
      <c r="FI160" s="7"/>
      <c r="FJ160" s="7"/>
      <c r="FK160" s="7"/>
      <c r="FL160" s="7"/>
      <c r="FM160" s="7"/>
      <c r="FN160" s="7"/>
      <c r="FO160" s="7"/>
      <c r="FP160" s="7"/>
      <c r="FQ160" s="7"/>
      <c r="FR160" s="7"/>
      <c r="FS160" s="7"/>
      <c r="FT160" s="7"/>
      <c r="FU160" s="7"/>
      <c r="FV160" s="7"/>
      <c r="FW160" s="7"/>
      <c r="FX160" s="7"/>
      <c r="FY160" s="7"/>
      <c r="FZ160" s="7"/>
      <c r="GA160" s="7"/>
      <c r="GB160" s="7"/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  <c r="GN160" s="7"/>
      <c r="GO160" s="7"/>
      <c r="GP160" s="7"/>
      <c r="GQ160" s="7"/>
      <c r="GR160" s="7"/>
      <c r="GS160" s="7"/>
      <c r="GT160" s="7"/>
      <c r="GU160" s="7"/>
      <c r="GV160" s="7"/>
      <c r="GW160" s="7"/>
      <c r="GX160" s="7"/>
      <c r="GY160" s="7"/>
      <c r="GZ160" s="7"/>
      <c r="HA160" s="7"/>
      <c r="HB160" s="7"/>
      <c r="HC160" s="7"/>
      <c r="HD160" s="7"/>
      <c r="HE160" s="7"/>
      <c r="HF160" s="7"/>
      <c r="HG160" s="7"/>
    </row>
    <row r="161" spans="1:215" ht="12.75" customHeight="1">
      <c r="A161" s="27" t="s">
        <v>1658</v>
      </c>
      <c r="B161" s="18">
        <v>8435134853932</v>
      </c>
      <c r="C161" s="15" t="s">
        <v>1665</v>
      </c>
      <c r="D161" s="10"/>
      <c r="E161" s="10"/>
      <c r="F161" s="10" t="s">
        <v>1820</v>
      </c>
      <c r="G161" s="9">
        <v>1</v>
      </c>
      <c r="H161" s="8" t="s">
        <v>968</v>
      </c>
      <c r="I161" s="10"/>
      <c r="J161" s="10"/>
      <c r="K161" s="10"/>
      <c r="L161" s="51">
        <v>4503</v>
      </c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  <c r="GN161" s="7"/>
      <c r="GO161" s="7"/>
      <c r="GP161" s="7"/>
      <c r="GQ161" s="7"/>
      <c r="GR161" s="7"/>
      <c r="GS161" s="7"/>
      <c r="GT161" s="7"/>
      <c r="GU161" s="7"/>
      <c r="GV161" s="7"/>
      <c r="GW161" s="7"/>
      <c r="GX161" s="7"/>
      <c r="GY161" s="7"/>
      <c r="GZ161" s="7"/>
      <c r="HA161" s="7"/>
      <c r="HB161" s="7"/>
      <c r="HC161" s="7"/>
      <c r="HD161" s="7"/>
      <c r="HE161" s="7"/>
      <c r="HF161" s="7"/>
      <c r="HG161" s="7"/>
    </row>
    <row r="162" spans="1:215" ht="12.75" customHeight="1">
      <c r="A162" s="27" t="s">
        <v>1659</v>
      </c>
      <c r="B162" s="18">
        <v>8435134853949</v>
      </c>
      <c r="C162" s="15" t="s">
        <v>1666</v>
      </c>
      <c r="D162" s="10"/>
      <c r="E162" s="10"/>
      <c r="F162" s="10" t="s">
        <v>1820</v>
      </c>
      <c r="G162" s="9">
        <v>1</v>
      </c>
      <c r="H162" s="8" t="s">
        <v>968</v>
      </c>
      <c r="I162" s="10"/>
      <c r="J162" s="10"/>
      <c r="K162" s="10"/>
      <c r="L162" s="51">
        <v>4724</v>
      </c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  <c r="DV162" s="7"/>
      <c r="DW162" s="7"/>
      <c r="DX162" s="7"/>
      <c r="DY162" s="7"/>
      <c r="DZ162" s="7"/>
      <c r="EA162" s="7"/>
      <c r="EB162" s="7"/>
      <c r="EC162" s="7"/>
      <c r="ED162" s="7"/>
      <c r="EE162" s="7"/>
      <c r="EF162" s="7"/>
      <c r="EG162" s="7"/>
      <c r="EH162" s="7"/>
      <c r="EI162" s="7"/>
      <c r="EJ162" s="7"/>
      <c r="EK162" s="7"/>
      <c r="EL162" s="7"/>
      <c r="EM162" s="7"/>
      <c r="EN162" s="7"/>
      <c r="EO162" s="7"/>
      <c r="EP162" s="7"/>
      <c r="EQ162" s="7"/>
      <c r="ER162" s="7"/>
      <c r="ES162" s="7"/>
      <c r="ET162" s="7"/>
      <c r="EU162" s="7"/>
      <c r="EV162" s="7"/>
      <c r="EW162" s="7"/>
      <c r="EX162" s="7"/>
      <c r="EY162" s="7"/>
      <c r="EZ162" s="7"/>
      <c r="FA162" s="7"/>
      <c r="FB162" s="7"/>
      <c r="FC162" s="7"/>
      <c r="FD162" s="7"/>
      <c r="FE162" s="7"/>
      <c r="FF162" s="7"/>
      <c r="FG162" s="7"/>
      <c r="FH162" s="7"/>
      <c r="FI162" s="7"/>
      <c r="FJ162" s="7"/>
      <c r="FK162" s="7"/>
      <c r="FL162" s="7"/>
      <c r="FM162" s="7"/>
      <c r="FN162" s="7"/>
      <c r="FO162" s="7"/>
      <c r="FP162" s="7"/>
      <c r="FQ162" s="7"/>
      <c r="FR162" s="7"/>
      <c r="FS162" s="7"/>
      <c r="FT162" s="7"/>
      <c r="FU162" s="7"/>
      <c r="FV162" s="7"/>
      <c r="FW162" s="7"/>
      <c r="FX162" s="7"/>
      <c r="FY162" s="7"/>
      <c r="FZ162" s="7"/>
      <c r="GA162" s="7"/>
      <c r="GB162" s="7"/>
      <c r="GC162" s="7"/>
      <c r="GD162" s="7"/>
      <c r="GE162" s="7"/>
      <c r="GF162" s="7"/>
      <c r="GG162" s="7"/>
      <c r="GH162" s="7"/>
      <c r="GI162" s="7"/>
      <c r="GJ162" s="7"/>
      <c r="GK162" s="7"/>
      <c r="GL162" s="7"/>
      <c r="GM162" s="7"/>
      <c r="GN162" s="7"/>
      <c r="GO162" s="7"/>
      <c r="GP162" s="7"/>
      <c r="GQ162" s="7"/>
      <c r="GR162" s="7"/>
      <c r="GS162" s="7"/>
      <c r="GT162" s="7"/>
      <c r="GU162" s="7"/>
      <c r="GV162" s="7"/>
      <c r="GW162" s="7"/>
      <c r="GX162" s="7"/>
      <c r="GY162" s="7"/>
      <c r="GZ162" s="7"/>
      <c r="HA162" s="7"/>
      <c r="HB162" s="7"/>
      <c r="HC162" s="7"/>
      <c r="HD162" s="7"/>
      <c r="HE162" s="7"/>
      <c r="HF162" s="7"/>
      <c r="HG162" s="7"/>
    </row>
    <row r="163" spans="1:215" ht="12.75" customHeight="1">
      <c r="A163" s="27" t="s">
        <v>1660</v>
      </c>
      <c r="B163" s="18">
        <v>8435134853956</v>
      </c>
      <c r="C163" s="15" t="s">
        <v>1667</v>
      </c>
      <c r="D163" s="10"/>
      <c r="E163" s="10"/>
      <c r="F163" s="10" t="s">
        <v>1820</v>
      </c>
      <c r="G163" s="9">
        <v>1</v>
      </c>
      <c r="H163" s="8" t="s">
        <v>968</v>
      </c>
      <c r="I163" s="10"/>
      <c r="J163" s="10"/>
      <c r="K163" s="10"/>
      <c r="L163" s="51">
        <v>5984</v>
      </c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/>
      <c r="GS163" s="7"/>
      <c r="GT163" s="7"/>
      <c r="GU163" s="7"/>
      <c r="GV163" s="7"/>
      <c r="GW163" s="7"/>
      <c r="GX163" s="7"/>
      <c r="GY163" s="7"/>
      <c r="GZ163" s="7"/>
      <c r="HA163" s="7"/>
      <c r="HB163" s="7"/>
      <c r="HC163" s="7"/>
      <c r="HD163" s="7"/>
      <c r="HE163" s="7"/>
      <c r="HF163" s="7"/>
      <c r="HG163" s="7"/>
    </row>
    <row r="164" spans="1:215" ht="12.75" customHeight="1">
      <c r="A164" s="27" t="s">
        <v>1661</v>
      </c>
      <c r="B164" s="18">
        <v>8435134853963</v>
      </c>
      <c r="C164" s="15" t="s">
        <v>1668</v>
      </c>
      <c r="D164" s="10"/>
      <c r="E164" s="10"/>
      <c r="F164" s="10" t="s">
        <v>1820</v>
      </c>
      <c r="G164" s="9">
        <v>1</v>
      </c>
      <c r="H164" s="8" t="s">
        <v>968</v>
      </c>
      <c r="I164" s="10"/>
      <c r="J164" s="10"/>
      <c r="K164" s="10"/>
      <c r="L164" s="51">
        <v>7365</v>
      </c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  <c r="DL164" s="7"/>
      <c r="DM164" s="7"/>
      <c r="DN164" s="7"/>
      <c r="DO164" s="7"/>
      <c r="DP164" s="7"/>
      <c r="DQ164" s="7"/>
      <c r="DR164" s="7"/>
      <c r="DS164" s="7"/>
      <c r="DT164" s="7"/>
      <c r="DU164" s="7"/>
      <c r="DV164" s="7"/>
      <c r="DW164" s="7"/>
      <c r="DX164" s="7"/>
      <c r="DY164" s="7"/>
      <c r="DZ164" s="7"/>
      <c r="EA164" s="7"/>
      <c r="EB164" s="7"/>
      <c r="EC164" s="7"/>
      <c r="ED164" s="7"/>
      <c r="EE164" s="7"/>
      <c r="EF164" s="7"/>
      <c r="EG164" s="7"/>
      <c r="EH164" s="7"/>
      <c r="EI164" s="7"/>
      <c r="EJ164" s="7"/>
      <c r="EK164" s="7"/>
      <c r="EL164" s="7"/>
      <c r="EM164" s="7"/>
      <c r="EN164" s="7"/>
      <c r="EO164" s="7"/>
      <c r="EP164" s="7"/>
      <c r="EQ164" s="7"/>
      <c r="ER164" s="7"/>
      <c r="ES164" s="7"/>
      <c r="ET164" s="7"/>
      <c r="EU164" s="7"/>
      <c r="EV164" s="7"/>
      <c r="EW164" s="7"/>
      <c r="EX164" s="7"/>
      <c r="EY164" s="7"/>
      <c r="EZ164" s="7"/>
      <c r="FA164" s="7"/>
      <c r="FB164" s="7"/>
      <c r="FC164" s="7"/>
      <c r="FD164" s="7"/>
      <c r="FE164" s="7"/>
      <c r="FF164" s="7"/>
      <c r="FG164" s="7"/>
      <c r="FH164" s="7"/>
      <c r="FI164" s="7"/>
      <c r="FJ164" s="7"/>
      <c r="FK164" s="7"/>
      <c r="FL164" s="7"/>
      <c r="FM164" s="7"/>
      <c r="FN164" s="7"/>
      <c r="FO164" s="7"/>
      <c r="FP164" s="7"/>
      <c r="FQ164" s="7"/>
      <c r="FR164" s="7"/>
      <c r="FS164" s="7"/>
      <c r="FT164" s="7"/>
      <c r="FU164" s="7"/>
      <c r="FV164" s="7"/>
      <c r="FW164" s="7"/>
      <c r="FX164" s="7"/>
      <c r="FY164" s="7"/>
      <c r="FZ164" s="7"/>
      <c r="GA164" s="7"/>
      <c r="GB164" s="7"/>
      <c r="GC164" s="7"/>
      <c r="GD164" s="7"/>
      <c r="GE164" s="7"/>
      <c r="GF164" s="7"/>
      <c r="GG164" s="7"/>
      <c r="GH164" s="7"/>
      <c r="GI164" s="7"/>
      <c r="GJ164" s="7"/>
      <c r="GK164" s="7"/>
      <c r="GL164" s="7"/>
      <c r="GM164" s="7"/>
      <c r="GN164" s="7"/>
      <c r="GO164" s="7"/>
      <c r="GP164" s="7"/>
      <c r="GQ164" s="7"/>
      <c r="GR164" s="7"/>
      <c r="GS164" s="7"/>
      <c r="GT164" s="7"/>
      <c r="GU164" s="7"/>
      <c r="GV164" s="7"/>
      <c r="GW164" s="7"/>
      <c r="GX164" s="7"/>
      <c r="GY164" s="7"/>
      <c r="GZ164" s="7"/>
      <c r="HA164" s="7"/>
      <c r="HB164" s="7"/>
      <c r="HC164" s="7"/>
      <c r="HD164" s="7"/>
      <c r="HE164" s="7"/>
      <c r="HF164" s="7"/>
      <c r="HG164" s="7"/>
    </row>
    <row r="165" spans="1:215" ht="12.75" customHeight="1">
      <c r="A165" s="27" t="s">
        <v>1662</v>
      </c>
      <c r="B165" s="18">
        <v>8435134853970</v>
      </c>
      <c r="C165" s="15" t="s">
        <v>1670</v>
      </c>
      <c r="D165" s="10"/>
      <c r="E165" s="10"/>
      <c r="F165" s="10" t="s">
        <v>1820</v>
      </c>
      <c r="G165" s="9">
        <v>1</v>
      </c>
      <c r="H165" s="8" t="s">
        <v>968</v>
      </c>
      <c r="I165" s="21"/>
      <c r="J165" s="21"/>
      <c r="K165" s="21"/>
      <c r="L165" s="51">
        <v>7796</v>
      </c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  <c r="DV165" s="7"/>
      <c r="DW165" s="7"/>
      <c r="DX165" s="7"/>
      <c r="DY165" s="7"/>
      <c r="DZ165" s="7"/>
      <c r="EA165" s="7"/>
      <c r="EB165" s="7"/>
      <c r="EC165" s="7"/>
      <c r="ED165" s="7"/>
      <c r="EE165" s="7"/>
      <c r="EF165" s="7"/>
      <c r="EG165" s="7"/>
      <c r="EH165" s="7"/>
      <c r="EI165" s="7"/>
      <c r="EJ165" s="7"/>
      <c r="EK165" s="7"/>
      <c r="EL165" s="7"/>
      <c r="EM165" s="7"/>
      <c r="EN165" s="7"/>
      <c r="EO165" s="7"/>
      <c r="EP165" s="7"/>
      <c r="EQ165" s="7"/>
      <c r="ER165" s="7"/>
      <c r="ES165" s="7"/>
      <c r="ET165" s="7"/>
      <c r="EU165" s="7"/>
      <c r="EV165" s="7"/>
      <c r="EW165" s="7"/>
      <c r="EX165" s="7"/>
      <c r="EY165" s="7"/>
      <c r="EZ165" s="7"/>
      <c r="FA165" s="7"/>
      <c r="FB165" s="7"/>
      <c r="FC165" s="7"/>
      <c r="FD165" s="7"/>
      <c r="FE165" s="7"/>
      <c r="FF165" s="7"/>
      <c r="FG165" s="7"/>
      <c r="FH165" s="7"/>
      <c r="FI165" s="7"/>
      <c r="FJ165" s="7"/>
      <c r="FK165" s="7"/>
      <c r="FL165" s="7"/>
      <c r="FM165" s="7"/>
      <c r="FN165" s="7"/>
      <c r="FO165" s="7"/>
      <c r="FP165" s="7"/>
      <c r="FQ165" s="7"/>
      <c r="FR165" s="7"/>
      <c r="FS165" s="7"/>
      <c r="FT165" s="7"/>
      <c r="FU165" s="7"/>
      <c r="FV165" s="7"/>
      <c r="FW165" s="7"/>
      <c r="FX165" s="7"/>
      <c r="FY165" s="7"/>
      <c r="FZ165" s="7"/>
      <c r="GA165" s="7"/>
      <c r="GB165" s="7"/>
      <c r="GC165" s="7"/>
      <c r="GD165" s="7"/>
      <c r="GE165" s="7"/>
      <c r="GF165" s="7"/>
      <c r="GG165" s="7"/>
      <c r="GH165" s="7"/>
      <c r="GI165" s="7"/>
      <c r="GJ165" s="7"/>
      <c r="GK165" s="7"/>
      <c r="GL165" s="7"/>
      <c r="GM165" s="7"/>
      <c r="GN165" s="7"/>
      <c r="GO165" s="7"/>
      <c r="GP165" s="7"/>
      <c r="GQ165" s="7"/>
      <c r="GR165" s="7"/>
      <c r="GS165" s="7"/>
      <c r="GT165" s="7"/>
      <c r="GU165" s="7"/>
      <c r="GV165" s="7"/>
      <c r="GW165" s="7"/>
      <c r="GX165" s="7"/>
      <c r="GY165" s="7"/>
      <c r="GZ165" s="7"/>
      <c r="HA165" s="7"/>
      <c r="HB165" s="7"/>
      <c r="HC165" s="7"/>
      <c r="HD165" s="7"/>
      <c r="HE165" s="7"/>
      <c r="HF165" s="7"/>
      <c r="HG165" s="7"/>
    </row>
    <row r="166" spans="1:215" ht="13.5" customHeight="1">
      <c r="A166" s="27" t="s">
        <v>1663</v>
      </c>
      <c r="B166" s="18">
        <v>8435134853987</v>
      </c>
      <c r="C166" s="15" t="s">
        <v>1669</v>
      </c>
      <c r="D166" s="10"/>
      <c r="E166" s="10"/>
      <c r="F166" s="10" t="s">
        <v>1820</v>
      </c>
      <c r="G166" s="9">
        <v>1</v>
      </c>
      <c r="H166" s="8" t="s">
        <v>968</v>
      </c>
      <c r="I166" s="21"/>
      <c r="J166" s="21"/>
      <c r="K166" s="21"/>
      <c r="L166" s="51">
        <v>7697</v>
      </c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  <c r="GN166" s="7"/>
      <c r="GO166" s="7"/>
      <c r="GP166" s="7"/>
      <c r="GQ166" s="7"/>
      <c r="GR166" s="7"/>
      <c r="GS166" s="7"/>
      <c r="GT166" s="7"/>
      <c r="GU166" s="7"/>
      <c r="GV166" s="7"/>
      <c r="GW166" s="7"/>
      <c r="GX166" s="7"/>
      <c r="GY166" s="7"/>
      <c r="GZ166" s="7"/>
      <c r="HA166" s="7"/>
      <c r="HB166" s="7"/>
      <c r="HC166" s="7"/>
      <c r="HD166" s="7"/>
      <c r="HE166" s="7"/>
      <c r="HF166" s="7"/>
      <c r="HG166" s="7"/>
    </row>
    <row r="167" spans="1:215" ht="12.75" customHeight="1">
      <c r="A167" s="27" t="s">
        <v>1664</v>
      </c>
      <c r="B167" s="18">
        <v>8435134853994</v>
      </c>
      <c r="C167" s="15" t="s">
        <v>1671</v>
      </c>
      <c r="D167" s="10"/>
      <c r="E167" s="10"/>
      <c r="F167" s="10" t="s">
        <v>1820</v>
      </c>
      <c r="G167" s="9">
        <v>1</v>
      </c>
      <c r="H167" s="8" t="s">
        <v>968</v>
      </c>
      <c r="I167" s="21"/>
      <c r="J167" s="21"/>
      <c r="K167" s="21"/>
      <c r="L167" s="51">
        <v>8125</v>
      </c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  <c r="DV167" s="7"/>
      <c r="DW167" s="7"/>
      <c r="DX167" s="7"/>
      <c r="DY167" s="7"/>
      <c r="DZ167" s="7"/>
      <c r="EA167" s="7"/>
      <c r="EB167" s="7"/>
      <c r="EC167" s="7"/>
      <c r="ED167" s="7"/>
      <c r="EE167" s="7"/>
      <c r="EF167" s="7"/>
      <c r="EG167" s="7"/>
      <c r="EH167" s="7"/>
      <c r="EI167" s="7"/>
      <c r="EJ167" s="7"/>
      <c r="EK167" s="7"/>
      <c r="EL167" s="7"/>
      <c r="EM167" s="7"/>
      <c r="EN167" s="7"/>
      <c r="EO167" s="7"/>
      <c r="EP167" s="7"/>
      <c r="EQ167" s="7"/>
      <c r="ER167" s="7"/>
      <c r="ES167" s="7"/>
      <c r="ET167" s="7"/>
      <c r="EU167" s="7"/>
      <c r="EV167" s="7"/>
      <c r="EW167" s="7"/>
      <c r="EX167" s="7"/>
      <c r="EY167" s="7"/>
      <c r="EZ167" s="7"/>
      <c r="FA167" s="7"/>
      <c r="FB167" s="7"/>
      <c r="FC167" s="7"/>
      <c r="FD167" s="7"/>
      <c r="FE167" s="7"/>
      <c r="FF167" s="7"/>
      <c r="FG167" s="7"/>
      <c r="FH167" s="7"/>
      <c r="FI167" s="7"/>
      <c r="FJ167" s="7"/>
      <c r="FK167" s="7"/>
      <c r="FL167" s="7"/>
      <c r="FM167" s="7"/>
      <c r="FN167" s="7"/>
      <c r="FO167" s="7"/>
      <c r="FP167" s="7"/>
      <c r="FQ167" s="7"/>
      <c r="FR167" s="7"/>
      <c r="FS167" s="7"/>
      <c r="FT167" s="7"/>
      <c r="FU167" s="7"/>
      <c r="FV167" s="7"/>
      <c r="FW167" s="7"/>
      <c r="FX167" s="7"/>
      <c r="FY167" s="7"/>
      <c r="FZ167" s="7"/>
      <c r="GA167" s="7"/>
      <c r="GB167" s="7"/>
      <c r="GC167" s="7"/>
      <c r="GD167" s="7"/>
      <c r="GE167" s="7"/>
      <c r="GF167" s="7"/>
      <c r="GG167" s="7"/>
      <c r="GH167" s="7"/>
      <c r="GI167" s="7"/>
      <c r="GJ167" s="7"/>
      <c r="GK167" s="7"/>
      <c r="GL167" s="7"/>
      <c r="GM167" s="7"/>
      <c r="GN167" s="7"/>
      <c r="GO167" s="7"/>
      <c r="GP167" s="7"/>
      <c r="GQ167" s="7"/>
      <c r="GR167" s="7"/>
      <c r="GS167" s="7"/>
      <c r="GT167" s="7"/>
      <c r="GU167" s="7"/>
      <c r="GV167" s="7"/>
      <c r="GW167" s="7"/>
      <c r="GX167" s="7"/>
      <c r="GY167" s="7"/>
      <c r="GZ167" s="7"/>
      <c r="HA167" s="7"/>
      <c r="HB167" s="7"/>
      <c r="HC167" s="7"/>
      <c r="HD167" s="7"/>
      <c r="HE167" s="7"/>
      <c r="HF167" s="7"/>
      <c r="HG167" s="7"/>
    </row>
    <row r="168" spans="1:215" ht="12.75" customHeight="1">
      <c r="A168" s="27" t="s">
        <v>1677</v>
      </c>
      <c r="B168" s="18">
        <v>8435134853796</v>
      </c>
      <c r="C168" s="18" t="s">
        <v>1679</v>
      </c>
      <c r="D168" s="10"/>
      <c r="E168" s="10"/>
      <c r="F168" s="10" t="s">
        <v>1367</v>
      </c>
      <c r="G168" s="9">
        <v>1</v>
      </c>
      <c r="H168" s="8" t="s">
        <v>857</v>
      </c>
      <c r="I168" s="21"/>
      <c r="J168" s="21"/>
      <c r="K168" s="21"/>
      <c r="L168" s="51">
        <v>817</v>
      </c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/>
      <c r="DT168" s="7"/>
      <c r="DU168" s="7"/>
      <c r="DV168" s="7"/>
      <c r="DW168" s="7"/>
      <c r="DX168" s="7"/>
      <c r="DY168" s="7"/>
      <c r="DZ168" s="7"/>
      <c r="EA168" s="7"/>
      <c r="EB168" s="7"/>
      <c r="EC168" s="7"/>
      <c r="ED168" s="7"/>
      <c r="EE168" s="7"/>
      <c r="EF168" s="7"/>
      <c r="EG168" s="7"/>
      <c r="EH168" s="7"/>
      <c r="EI168" s="7"/>
      <c r="EJ168" s="7"/>
      <c r="EK168" s="7"/>
      <c r="EL168" s="7"/>
      <c r="EM168" s="7"/>
      <c r="EN168" s="7"/>
      <c r="EO168" s="7"/>
      <c r="EP168" s="7"/>
      <c r="EQ168" s="7"/>
      <c r="ER168" s="7"/>
      <c r="ES168" s="7"/>
      <c r="ET168" s="7"/>
      <c r="EU168" s="7"/>
      <c r="EV168" s="7"/>
      <c r="EW168" s="7"/>
      <c r="EX168" s="7"/>
      <c r="EY168" s="7"/>
      <c r="EZ168" s="7"/>
      <c r="FA168" s="7"/>
      <c r="FB168" s="7"/>
      <c r="FC168" s="7"/>
      <c r="FD168" s="7"/>
      <c r="FE168" s="7"/>
      <c r="FF168" s="7"/>
      <c r="FG168" s="7"/>
      <c r="FH168" s="7"/>
      <c r="FI168" s="7"/>
      <c r="FJ168" s="7"/>
      <c r="FK168" s="7"/>
      <c r="FL168" s="7"/>
      <c r="FM168" s="7"/>
      <c r="FN168" s="7"/>
      <c r="FO168" s="7"/>
      <c r="FP168" s="7"/>
      <c r="FQ168" s="7"/>
      <c r="FR168" s="7"/>
      <c r="FS168" s="7"/>
      <c r="FT168" s="7"/>
      <c r="FU168" s="7"/>
      <c r="FV168" s="7"/>
      <c r="FW168" s="7"/>
      <c r="FX168" s="7"/>
      <c r="FY168" s="7"/>
      <c r="FZ168" s="7"/>
      <c r="GA168" s="7"/>
      <c r="GB168" s="7"/>
      <c r="GC168" s="7"/>
      <c r="GD168" s="7"/>
      <c r="GE168" s="7"/>
      <c r="GF168" s="7"/>
      <c r="GG168" s="7"/>
      <c r="GH168" s="7"/>
      <c r="GI168" s="7"/>
      <c r="GJ168" s="7"/>
      <c r="GK168" s="7"/>
      <c r="GL168" s="7"/>
      <c r="GM168" s="7"/>
      <c r="GN168" s="7"/>
      <c r="GO168" s="7"/>
      <c r="GP168" s="7"/>
      <c r="GQ168" s="7"/>
      <c r="GR168" s="7"/>
      <c r="GS168" s="7"/>
      <c r="GT168" s="7"/>
      <c r="GU168" s="7"/>
      <c r="GV168" s="7"/>
      <c r="GW168" s="7"/>
      <c r="GX168" s="7"/>
      <c r="GY168" s="7"/>
      <c r="GZ168" s="7"/>
      <c r="HA168" s="7"/>
      <c r="HB168" s="7"/>
      <c r="HC168" s="7"/>
      <c r="HD168" s="7"/>
      <c r="HE168" s="7"/>
      <c r="HF168" s="7"/>
      <c r="HG168" s="7"/>
    </row>
    <row r="169" spans="1:215" ht="12.75" customHeight="1">
      <c r="A169" s="27" t="s">
        <v>1678</v>
      </c>
      <c r="B169" s="18">
        <v>8435134853802</v>
      </c>
      <c r="C169" s="18" t="s">
        <v>1680</v>
      </c>
      <c r="D169" s="10"/>
      <c r="E169" s="10"/>
      <c r="F169" s="10" t="s">
        <v>1367</v>
      </c>
      <c r="G169" s="9">
        <v>1</v>
      </c>
      <c r="H169" s="8" t="s">
        <v>857</v>
      </c>
      <c r="I169" s="21"/>
      <c r="J169" s="21"/>
      <c r="K169" s="21"/>
      <c r="L169" s="51">
        <v>866</v>
      </c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  <c r="DV169" s="7"/>
      <c r="DW169" s="7"/>
      <c r="DX169" s="7"/>
      <c r="DY169" s="7"/>
      <c r="DZ169" s="7"/>
      <c r="EA169" s="7"/>
      <c r="EB169" s="7"/>
      <c r="EC169" s="7"/>
      <c r="ED169" s="7"/>
      <c r="EE169" s="7"/>
      <c r="EF169" s="7"/>
      <c r="EG169" s="7"/>
      <c r="EH169" s="7"/>
      <c r="EI169" s="7"/>
      <c r="EJ169" s="7"/>
      <c r="EK169" s="7"/>
      <c r="EL169" s="7"/>
      <c r="EM169" s="7"/>
      <c r="EN169" s="7"/>
      <c r="EO169" s="7"/>
      <c r="EP169" s="7"/>
      <c r="EQ169" s="7"/>
      <c r="ER169" s="7"/>
      <c r="ES169" s="7"/>
      <c r="ET169" s="7"/>
      <c r="EU169" s="7"/>
      <c r="EV169" s="7"/>
      <c r="EW169" s="7"/>
      <c r="EX169" s="7"/>
      <c r="EY169" s="7"/>
      <c r="EZ169" s="7"/>
      <c r="FA169" s="7"/>
      <c r="FB169" s="7"/>
      <c r="FC169" s="7"/>
      <c r="FD169" s="7"/>
      <c r="FE169" s="7"/>
      <c r="FF169" s="7"/>
      <c r="FG169" s="7"/>
      <c r="FH169" s="7"/>
      <c r="FI169" s="7"/>
      <c r="FJ169" s="7"/>
      <c r="FK169" s="7"/>
      <c r="FL169" s="7"/>
      <c r="FM169" s="7"/>
      <c r="FN169" s="7"/>
      <c r="FO169" s="7"/>
      <c r="FP169" s="7"/>
      <c r="FQ169" s="7"/>
      <c r="FR169" s="7"/>
      <c r="FS169" s="7"/>
      <c r="FT169" s="7"/>
      <c r="FU169" s="7"/>
      <c r="FV169" s="7"/>
      <c r="FW169" s="7"/>
      <c r="FX169" s="7"/>
      <c r="FY169" s="7"/>
      <c r="FZ169" s="7"/>
      <c r="GA169" s="7"/>
      <c r="GB169" s="7"/>
      <c r="GC169" s="7"/>
      <c r="GD169" s="7"/>
      <c r="GE169" s="7"/>
      <c r="GF169" s="7"/>
      <c r="GG169" s="7"/>
      <c r="GH169" s="7"/>
      <c r="GI169" s="7"/>
      <c r="GJ169" s="7"/>
      <c r="GK169" s="7"/>
      <c r="GL169" s="7"/>
      <c r="GM169" s="7"/>
      <c r="GN169" s="7"/>
      <c r="GO169" s="7"/>
      <c r="GP169" s="7"/>
      <c r="GQ169" s="7"/>
      <c r="GR169" s="7"/>
      <c r="GS169" s="7"/>
      <c r="GT169" s="7"/>
      <c r="GU169" s="7"/>
      <c r="GV169" s="7"/>
      <c r="GW169" s="7"/>
      <c r="GX169" s="7"/>
      <c r="GY169" s="7"/>
      <c r="GZ169" s="7"/>
      <c r="HA169" s="7"/>
      <c r="HB169" s="7"/>
      <c r="HC169" s="7"/>
      <c r="HD169" s="7"/>
      <c r="HE169" s="7"/>
      <c r="HF169" s="7"/>
      <c r="HG169" s="7"/>
    </row>
    <row r="170" spans="1:215" ht="12.75" customHeight="1">
      <c r="A170" s="27" t="s">
        <v>1634</v>
      </c>
      <c r="B170" s="18">
        <v>8435134853703</v>
      </c>
      <c r="C170" s="18" t="s">
        <v>1636</v>
      </c>
      <c r="D170" s="12"/>
      <c r="E170" s="10"/>
      <c r="F170" s="10" t="s">
        <v>20</v>
      </c>
      <c r="G170" s="9">
        <v>1</v>
      </c>
      <c r="H170" s="8" t="s">
        <v>1637</v>
      </c>
      <c r="I170" s="10"/>
      <c r="J170" s="10"/>
      <c r="K170" s="10"/>
      <c r="L170" s="51">
        <v>7794</v>
      </c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  <c r="DV170" s="7"/>
      <c r="DW170" s="7"/>
      <c r="DX170" s="7"/>
      <c r="DY170" s="7"/>
      <c r="DZ170" s="7"/>
      <c r="EA170" s="7"/>
      <c r="EB170" s="7"/>
      <c r="EC170" s="7"/>
      <c r="ED170" s="7"/>
      <c r="EE170" s="7"/>
      <c r="EF170" s="7"/>
      <c r="EG170" s="7"/>
      <c r="EH170" s="7"/>
      <c r="EI170" s="7"/>
      <c r="EJ170" s="7"/>
      <c r="EK170" s="7"/>
      <c r="EL170" s="7"/>
      <c r="EM170" s="7"/>
      <c r="EN170" s="7"/>
      <c r="EO170" s="7"/>
      <c r="EP170" s="7"/>
      <c r="EQ170" s="7"/>
      <c r="ER170" s="7"/>
      <c r="ES170" s="7"/>
      <c r="ET170" s="7"/>
      <c r="EU170" s="7"/>
      <c r="EV170" s="7"/>
      <c r="EW170" s="7"/>
      <c r="EX170" s="7"/>
      <c r="EY170" s="7"/>
      <c r="EZ170" s="7"/>
      <c r="FA170" s="7"/>
      <c r="FB170" s="7"/>
      <c r="FC170" s="7"/>
      <c r="FD170" s="7"/>
      <c r="FE170" s="7"/>
      <c r="FF170" s="7"/>
      <c r="FG170" s="7"/>
      <c r="FH170" s="7"/>
      <c r="FI170" s="7"/>
      <c r="FJ170" s="7"/>
      <c r="FK170" s="7"/>
      <c r="FL170" s="7"/>
      <c r="FM170" s="7"/>
      <c r="FN170" s="7"/>
      <c r="FO170" s="7"/>
      <c r="FP170" s="7"/>
      <c r="FQ170" s="7"/>
      <c r="FR170" s="7"/>
      <c r="FS170" s="7"/>
      <c r="FT170" s="7"/>
      <c r="FU170" s="7"/>
      <c r="FV170" s="7"/>
      <c r="FW170" s="7"/>
      <c r="FX170" s="7"/>
      <c r="FY170" s="7"/>
      <c r="FZ170" s="7"/>
      <c r="GA170" s="7"/>
      <c r="GB170" s="7"/>
      <c r="GC170" s="7"/>
      <c r="GD170" s="7"/>
      <c r="GE170" s="7"/>
      <c r="GF170" s="7"/>
      <c r="GG170" s="7"/>
      <c r="GH170" s="7"/>
      <c r="GI170" s="7"/>
      <c r="GJ170" s="7"/>
      <c r="GK170" s="7"/>
      <c r="GL170" s="7"/>
      <c r="GM170" s="7"/>
      <c r="GN170" s="7"/>
      <c r="GO170" s="7"/>
      <c r="GP170" s="7"/>
      <c r="GQ170" s="7"/>
      <c r="GR170" s="7"/>
      <c r="GS170" s="7"/>
      <c r="GT170" s="7"/>
      <c r="GU170" s="7"/>
      <c r="GV170" s="7"/>
      <c r="GW170" s="7"/>
      <c r="GX170" s="7"/>
      <c r="GY170" s="7"/>
      <c r="GZ170" s="7"/>
      <c r="HA170" s="7"/>
      <c r="HB170" s="7"/>
      <c r="HC170" s="7"/>
      <c r="HD170" s="7"/>
      <c r="HE170" s="7"/>
      <c r="HF170" s="7"/>
      <c r="HG170" s="7"/>
    </row>
    <row r="171" spans="1:215" ht="12.75" customHeight="1">
      <c r="A171" s="27" t="s">
        <v>1635</v>
      </c>
      <c r="B171" s="18">
        <v>8435134853406</v>
      </c>
      <c r="C171" s="18" t="s">
        <v>1638</v>
      </c>
      <c r="D171" s="10"/>
      <c r="E171" s="10"/>
      <c r="F171" s="10" t="s">
        <v>20</v>
      </c>
      <c r="G171" s="9">
        <v>1</v>
      </c>
      <c r="H171" s="8" t="s">
        <v>1637</v>
      </c>
      <c r="I171" s="10"/>
      <c r="J171" s="10"/>
      <c r="K171" s="10"/>
      <c r="L171" s="51">
        <v>9051</v>
      </c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</row>
    <row r="172" spans="1:215" ht="12.75" customHeight="1">
      <c r="A172" s="27" t="s">
        <v>1640</v>
      </c>
      <c r="B172" s="18">
        <v>8435134853413</v>
      </c>
      <c r="C172" s="15" t="s">
        <v>1646</v>
      </c>
      <c r="D172" s="10"/>
      <c r="E172" s="10"/>
      <c r="F172" s="10" t="s">
        <v>20</v>
      </c>
      <c r="G172" s="9">
        <v>1</v>
      </c>
      <c r="H172" s="8" t="s">
        <v>1637</v>
      </c>
      <c r="I172" s="10"/>
      <c r="J172" s="10"/>
      <c r="K172" s="10"/>
      <c r="L172" s="51">
        <v>7639</v>
      </c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  <c r="DV172" s="7"/>
      <c r="DW172" s="7"/>
      <c r="DX172" s="7"/>
      <c r="DY172" s="7"/>
      <c r="DZ172" s="7"/>
      <c r="EA172" s="7"/>
      <c r="EB172" s="7"/>
      <c r="EC172" s="7"/>
      <c r="ED172" s="7"/>
      <c r="EE172" s="7"/>
      <c r="EF172" s="7"/>
      <c r="EG172" s="7"/>
      <c r="EH172" s="7"/>
      <c r="EI172" s="7"/>
      <c r="EJ172" s="7"/>
      <c r="EK172" s="7"/>
      <c r="EL172" s="7"/>
      <c r="EM172" s="7"/>
      <c r="EN172" s="7"/>
      <c r="EO172" s="7"/>
      <c r="EP172" s="7"/>
      <c r="EQ172" s="7"/>
      <c r="ER172" s="7"/>
      <c r="ES172" s="7"/>
      <c r="ET172" s="7"/>
      <c r="EU172" s="7"/>
      <c r="EV172" s="7"/>
      <c r="EW172" s="7"/>
      <c r="EX172" s="7"/>
      <c r="EY172" s="7"/>
      <c r="EZ172" s="7"/>
      <c r="FA172" s="7"/>
      <c r="FB172" s="7"/>
      <c r="FC172" s="7"/>
      <c r="FD172" s="7"/>
      <c r="FE172" s="7"/>
      <c r="FF172" s="7"/>
      <c r="FG172" s="7"/>
      <c r="FH172" s="7"/>
      <c r="FI172" s="7"/>
      <c r="FJ172" s="7"/>
      <c r="FK172" s="7"/>
      <c r="FL172" s="7"/>
      <c r="FM172" s="7"/>
      <c r="FN172" s="7"/>
      <c r="FO172" s="7"/>
      <c r="FP172" s="7"/>
      <c r="FQ172" s="7"/>
      <c r="FR172" s="7"/>
      <c r="FS172" s="7"/>
      <c r="FT172" s="7"/>
      <c r="FU172" s="7"/>
      <c r="FV172" s="7"/>
      <c r="FW172" s="7"/>
      <c r="FX172" s="7"/>
      <c r="FY172" s="7"/>
      <c r="FZ172" s="7"/>
      <c r="GA172" s="7"/>
      <c r="GB172" s="7"/>
      <c r="GC172" s="7"/>
      <c r="GD172" s="7"/>
      <c r="GE172" s="7"/>
      <c r="GF172" s="7"/>
      <c r="GG172" s="7"/>
      <c r="GH172" s="7"/>
      <c r="GI172" s="7"/>
      <c r="GJ172" s="7"/>
      <c r="GK172" s="7"/>
      <c r="GL172" s="7"/>
      <c r="GM172" s="7"/>
      <c r="GN172" s="7"/>
      <c r="GO172" s="7"/>
      <c r="GP172" s="7"/>
      <c r="GQ172" s="7"/>
      <c r="GR172" s="7"/>
      <c r="GS172" s="7"/>
      <c r="GT172" s="7"/>
      <c r="GU172" s="7"/>
      <c r="GV172" s="7"/>
      <c r="GW172" s="7"/>
      <c r="GX172" s="7"/>
      <c r="GY172" s="7"/>
      <c r="GZ172" s="7"/>
      <c r="HA172" s="7"/>
      <c r="HB172" s="7"/>
      <c r="HC172" s="7"/>
      <c r="HD172" s="7"/>
      <c r="HE172" s="7"/>
      <c r="HF172" s="7"/>
      <c r="HG172" s="7"/>
    </row>
    <row r="173" spans="1:215" ht="12.75" customHeight="1">
      <c r="A173" s="27" t="s">
        <v>1641</v>
      </c>
      <c r="B173" s="18">
        <v>8435134853710</v>
      </c>
      <c r="C173" s="15" t="s">
        <v>1647</v>
      </c>
      <c r="D173" s="10"/>
      <c r="E173" s="10"/>
      <c r="F173" s="10" t="s">
        <v>20</v>
      </c>
      <c r="G173" s="9">
        <v>1</v>
      </c>
      <c r="H173" s="8" t="s">
        <v>1637</v>
      </c>
      <c r="I173" s="10"/>
      <c r="J173" s="10"/>
      <c r="K173" s="10"/>
      <c r="L173" s="51">
        <v>7691</v>
      </c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  <c r="DV173" s="7"/>
      <c r="DW173" s="7"/>
      <c r="DX173" s="7"/>
      <c r="DY173" s="7"/>
      <c r="DZ173" s="7"/>
      <c r="EA173" s="7"/>
      <c r="EB173" s="7"/>
      <c r="EC173" s="7"/>
      <c r="ED173" s="7"/>
      <c r="EE173" s="7"/>
      <c r="EF173" s="7"/>
      <c r="EG173" s="7"/>
      <c r="EH173" s="7"/>
      <c r="EI173" s="7"/>
      <c r="EJ173" s="7"/>
      <c r="EK173" s="7"/>
      <c r="EL173" s="7"/>
      <c r="EM173" s="7"/>
      <c r="EN173" s="7"/>
      <c r="EO173" s="7"/>
      <c r="EP173" s="7"/>
      <c r="EQ173" s="7"/>
      <c r="ER173" s="7"/>
      <c r="ES173" s="7"/>
      <c r="ET173" s="7"/>
      <c r="EU173" s="7"/>
      <c r="EV173" s="7"/>
      <c r="EW173" s="7"/>
      <c r="EX173" s="7"/>
      <c r="EY173" s="7"/>
      <c r="EZ173" s="7"/>
      <c r="FA173" s="7"/>
      <c r="FB173" s="7"/>
      <c r="FC173" s="7"/>
      <c r="FD173" s="7"/>
      <c r="FE173" s="7"/>
      <c r="FF173" s="7"/>
      <c r="FG173" s="7"/>
      <c r="FH173" s="7"/>
      <c r="FI173" s="7"/>
      <c r="FJ173" s="7"/>
      <c r="FK173" s="7"/>
      <c r="FL173" s="7"/>
      <c r="FM173" s="7"/>
      <c r="FN173" s="7"/>
      <c r="FO173" s="7"/>
      <c r="FP173" s="7"/>
      <c r="FQ173" s="7"/>
      <c r="FR173" s="7"/>
      <c r="FS173" s="7"/>
      <c r="FT173" s="7"/>
      <c r="FU173" s="7"/>
      <c r="FV173" s="7"/>
      <c r="FW173" s="7"/>
      <c r="FX173" s="7"/>
      <c r="FY173" s="7"/>
      <c r="FZ173" s="7"/>
      <c r="GA173" s="7"/>
      <c r="GB173" s="7"/>
      <c r="GC173" s="7"/>
      <c r="GD173" s="7"/>
      <c r="GE173" s="7"/>
      <c r="GF173" s="7"/>
      <c r="GG173" s="7"/>
      <c r="GH173" s="7"/>
      <c r="GI173" s="7"/>
      <c r="GJ173" s="7"/>
      <c r="GK173" s="7"/>
      <c r="GL173" s="7"/>
      <c r="GM173" s="7"/>
      <c r="GN173" s="7"/>
      <c r="GO173" s="7"/>
      <c r="GP173" s="7"/>
      <c r="GQ173" s="7"/>
      <c r="GR173" s="7"/>
      <c r="GS173" s="7"/>
      <c r="GT173" s="7"/>
      <c r="GU173" s="7"/>
      <c r="GV173" s="7"/>
      <c r="GW173" s="7"/>
      <c r="GX173" s="7"/>
      <c r="GY173" s="7"/>
      <c r="GZ173" s="7"/>
      <c r="HA173" s="7"/>
      <c r="HB173" s="7"/>
      <c r="HC173" s="7"/>
      <c r="HD173" s="7"/>
      <c r="HE173" s="7"/>
      <c r="HF173" s="7"/>
      <c r="HG173" s="7"/>
    </row>
    <row r="174" spans="1:215" ht="12.75" customHeight="1">
      <c r="A174" s="27" t="s">
        <v>1642</v>
      </c>
      <c r="B174" s="18">
        <v>8435134853420</v>
      </c>
      <c r="C174" s="15" t="s">
        <v>1648</v>
      </c>
      <c r="D174" s="10"/>
      <c r="E174" s="10"/>
      <c r="F174" s="10" t="s">
        <v>20</v>
      </c>
      <c r="G174" s="9">
        <v>1</v>
      </c>
      <c r="H174" s="8" t="s">
        <v>1637</v>
      </c>
      <c r="I174" s="10"/>
      <c r="J174" s="10"/>
      <c r="K174" s="10"/>
      <c r="L174" s="51">
        <v>7861</v>
      </c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/>
      <c r="EC174" s="7"/>
      <c r="ED174" s="7"/>
      <c r="EE174" s="7"/>
      <c r="EF174" s="7"/>
      <c r="EG174" s="7"/>
      <c r="EH174" s="7"/>
      <c r="EI174" s="7"/>
      <c r="EJ174" s="7"/>
      <c r="EK174" s="7"/>
      <c r="EL174" s="7"/>
      <c r="EM174" s="7"/>
      <c r="EN174" s="7"/>
      <c r="EO174" s="7"/>
      <c r="EP174" s="7"/>
      <c r="EQ174" s="7"/>
      <c r="ER174" s="7"/>
      <c r="ES174" s="7"/>
      <c r="ET174" s="7"/>
      <c r="EU174" s="7"/>
      <c r="EV174" s="7"/>
      <c r="EW174" s="7"/>
      <c r="EX174" s="7"/>
      <c r="EY174" s="7"/>
      <c r="EZ174" s="7"/>
      <c r="FA174" s="7"/>
      <c r="FB174" s="7"/>
      <c r="FC174" s="7"/>
      <c r="FD174" s="7"/>
      <c r="FE174" s="7"/>
      <c r="FF174" s="7"/>
      <c r="FG174" s="7"/>
      <c r="FH174" s="7"/>
      <c r="FI174" s="7"/>
      <c r="FJ174" s="7"/>
      <c r="FK174" s="7"/>
      <c r="FL174" s="7"/>
      <c r="FM174" s="7"/>
      <c r="FN174" s="7"/>
      <c r="FO174" s="7"/>
      <c r="FP174" s="7"/>
      <c r="FQ174" s="7"/>
      <c r="FR174" s="7"/>
      <c r="FS174" s="7"/>
      <c r="FT174" s="7"/>
      <c r="FU174" s="7"/>
      <c r="FV174" s="7"/>
      <c r="FW174" s="7"/>
      <c r="FX174" s="7"/>
      <c r="FY174" s="7"/>
      <c r="FZ174" s="7"/>
      <c r="GA174" s="7"/>
      <c r="GB174" s="7"/>
      <c r="GC174" s="7"/>
      <c r="GD174" s="7"/>
      <c r="GE174" s="7"/>
      <c r="GF174" s="7"/>
      <c r="GG174" s="7"/>
      <c r="GH174" s="7"/>
      <c r="GI174" s="7"/>
      <c r="GJ174" s="7"/>
      <c r="GK174" s="7"/>
      <c r="GL174" s="7"/>
      <c r="GM174" s="7"/>
      <c r="GN174" s="7"/>
      <c r="GO174" s="7"/>
      <c r="GP174" s="7"/>
      <c r="GQ174" s="7"/>
      <c r="GR174" s="7"/>
      <c r="GS174" s="7"/>
      <c r="GT174" s="7"/>
      <c r="GU174" s="7"/>
      <c r="GV174" s="7"/>
      <c r="GW174" s="7"/>
      <c r="GX174" s="7"/>
      <c r="GY174" s="7"/>
      <c r="GZ174" s="7"/>
      <c r="HA174" s="7"/>
      <c r="HB174" s="7"/>
      <c r="HC174" s="7"/>
      <c r="HD174" s="7"/>
      <c r="HE174" s="7"/>
      <c r="HF174" s="7"/>
      <c r="HG174" s="7"/>
    </row>
    <row r="175" spans="1:215" ht="12.75" customHeight="1">
      <c r="A175" s="27" t="s">
        <v>1643</v>
      </c>
      <c r="B175" s="18">
        <v>8435134853727</v>
      </c>
      <c r="C175" s="15" t="s">
        <v>1649</v>
      </c>
      <c r="D175" s="10"/>
      <c r="E175" s="10"/>
      <c r="F175" s="10" t="s">
        <v>20</v>
      </c>
      <c r="G175" s="9">
        <v>1</v>
      </c>
      <c r="H175" s="8" t="s">
        <v>1637</v>
      </c>
      <c r="I175" s="10"/>
      <c r="J175" s="10"/>
      <c r="K175" s="10"/>
      <c r="L175" s="51">
        <v>7911</v>
      </c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  <c r="DV175" s="7"/>
      <c r="DW175" s="7"/>
      <c r="DX175" s="7"/>
      <c r="DY175" s="7"/>
      <c r="DZ175" s="7"/>
      <c r="EA175" s="7"/>
      <c r="EB175" s="7"/>
      <c r="EC175" s="7"/>
      <c r="ED175" s="7"/>
      <c r="EE175" s="7"/>
      <c r="EF175" s="7"/>
      <c r="EG175" s="7"/>
      <c r="EH175" s="7"/>
      <c r="EI175" s="7"/>
      <c r="EJ175" s="7"/>
      <c r="EK175" s="7"/>
      <c r="EL175" s="7"/>
      <c r="EM175" s="7"/>
      <c r="EN175" s="7"/>
      <c r="EO175" s="7"/>
      <c r="EP175" s="7"/>
      <c r="EQ175" s="7"/>
      <c r="ER175" s="7"/>
      <c r="ES175" s="7"/>
      <c r="ET175" s="7"/>
      <c r="EU175" s="7"/>
      <c r="EV175" s="7"/>
      <c r="EW175" s="7"/>
      <c r="EX175" s="7"/>
      <c r="EY175" s="7"/>
      <c r="EZ175" s="7"/>
      <c r="FA175" s="7"/>
      <c r="FB175" s="7"/>
      <c r="FC175" s="7"/>
      <c r="FD175" s="7"/>
      <c r="FE175" s="7"/>
      <c r="FF175" s="7"/>
      <c r="FG175" s="7"/>
      <c r="FH175" s="7"/>
      <c r="FI175" s="7"/>
      <c r="FJ175" s="7"/>
      <c r="FK175" s="7"/>
      <c r="FL175" s="7"/>
      <c r="FM175" s="7"/>
      <c r="FN175" s="7"/>
      <c r="FO175" s="7"/>
      <c r="FP175" s="7"/>
      <c r="FQ175" s="7"/>
      <c r="FR175" s="7"/>
      <c r="FS175" s="7"/>
      <c r="FT175" s="7"/>
      <c r="FU175" s="7"/>
      <c r="FV175" s="7"/>
      <c r="FW175" s="7"/>
      <c r="FX175" s="7"/>
      <c r="FY175" s="7"/>
      <c r="FZ175" s="7"/>
      <c r="GA175" s="7"/>
      <c r="GB175" s="7"/>
      <c r="GC175" s="7"/>
      <c r="GD175" s="7"/>
      <c r="GE175" s="7"/>
      <c r="GF175" s="7"/>
      <c r="GG175" s="7"/>
      <c r="GH175" s="7"/>
      <c r="GI175" s="7"/>
      <c r="GJ175" s="7"/>
      <c r="GK175" s="7"/>
      <c r="GL175" s="7"/>
      <c r="GM175" s="7"/>
      <c r="GN175" s="7"/>
      <c r="GO175" s="7"/>
      <c r="GP175" s="7"/>
      <c r="GQ175" s="7"/>
      <c r="GR175" s="7"/>
      <c r="GS175" s="7"/>
      <c r="GT175" s="7"/>
      <c r="GU175" s="7"/>
      <c r="GV175" s="7"/>
      <c r="GW175" s="7"/>
      <c r="GX175" s="7"/>
      <c r="GY175" s="7"/>
      <c r="GZ175" s="7"/>
      <c r="HA175" s="7"/>
      <c r="HB175" s="7"/>
      <c r="HC175" s="7"/>
      <c r="HD175" s="7"/>
      <c r="HE175" s="7"/>
      <c r="HF175" s="7"/>
      <c r="HG175" s="7"/>
    </row>
    <row r="176" spans="1:215" ht="12.75" customHeight="1">
      <c r="A176" s="27" t="s">
        <v>1644</v>
      </c>
      <c r="B176" s="18">
        <v>8435134853437</v>
      </c>
      <c r="C176" s="15" t="s">
        <v>1650</v>
      </c>
      <c r="D176" s="10"/>
      <c r="E176" s="10"/>
      <c r="F176" s="10" t="s">
        <v>20</v>
      </c>
      <c r="G176" s="9">
        <v>1</v>
      </c>
      <c r="H176" s="8" t="s">
        <v>1637</v>
      </c>
      <c r="I176" s="10"/>
      <c r="J176" s="10"/>
      <c r="K176" s="10"/>
      <c r="L176" s="51">
        <v>9123</v>
      </c>
    </row>
    <row r="177" spans="1:12" ht="12.75" customHeight="1">
      <c r="A177" s="27" t="s">
        <v>1645</v>
      </c>
      <c r="B177" s="18">
        <v>8435134853444</v>
      </c>
      <c r="C177" s="15" t="s">
        <v>1651</v>
      </c>
      <c r="D177" s="10"/>
      <c r="E177" s="10"/>
      <c r="F177" s="10" t="s">
        <v>20</v>
      </c>
      <c r="G177" s="9">
        <v>1</v>
      </c>
      <c r="H177" s="8" t="s">
        <v>1637</v>
      </c>
      <c r="I177" s="10"/>
      <c r="J177" s="10"/>
      <c r="K177" s="10"/>
      <c r="L177" s="51">
        <v>9160</v>
      </c>
    </row>
    <row r="178" spans="1:12" ht="12.75" customHeight="1">
      <c r="A178" s="27" t="s">
        <v>1873</v>
      </c>
      <c r="B178" s="40">
        <v>8435134856254</v>
      </c>
      <c r="C178" s="27" t="s">
        <v>1874</v>
      </c>
      <c r="D178" s="54" t="s">
        <v>1364</v>
      </c>
      <c r="E178" s="54" t="s">
        <v>1364</v>
      </c>
      <c r="F178" s="54" t="s">
        <v>1367</v>
      </c>
      <c r="G178" s="54">
        <v>1</v>
      </c>
      <c r="H178" s="42" t="s">
        <v>1930</v>
      </c>
      <c r="I178" s="42" t="s">
        <v>1941</v>
      </c>
      <c r="J178" s="27"/>
      <c r="K178" s="27" t="s">
        <v>1940</v>
      </c>
      <c r="L178" s="57">
        <v>2174</v>
      </c>
    </row>
    <row r="179" spans="1:12" ht="12.75" customHeight="1">
      <c r="A179" s="27" t="s">
        <v>1875</v>
      </c>
      <c r="B179" s="40">
        <v>8435134856261</v>
      </c>
      <c r="C179" s="27" t="s">
        <v>1876</v>
      </c>
      <c r="D179" s="54" t="s">
        <v>1364</v>
      </c>
      <c r="E179" s="54" t="s">
        <v>1364</v>
      </c>
      <c r="F179" s="54" t="s">
        <v>1367</v>
      </c>
      <c r="G179" s="54">
        <v>1</v>
      </c>
      <c r="H179" s="42" t="s">
        <v>1930</v>
      </c>
      <c r="I179" s="42" t="s">
        <v>1937</v>
      </c>
      <c r="J179" s="27"/>
      <c r="K179" s="27" t="s">
        <v>1942</v>
      </c>
      <c r="L179" s="57">
        <v>2521</v>
      </c>
    </row>
    <row r="180" spans="1:12" ht="12.75" customHeight="1">
      <c r="A180" s="27" t="s">
        <v>1877</v>
      </c>
      <c r="B180" s="40">
        <v>8435134856278</v>
      </c>
      <c r="C180" s="27" t="s">
        <v>1878</v>
      </c>
      <c r="D180" s="54" t="s">
        <v>1364</v>
      </c>
      <c r="E180" s="54" t="s">
        <v>1364</v>
      </c>
      <c r="F180" s="54" t="s">
        <v>1367</v>
      </c>
      <c r="G180" s="54">
        <v>1</v>
      </c>
      <c r="H180" s="42" t="s">
        <v>1930</v>
      </c>
      <c r="I180" s="42" t="s">
        <v>1944</v>
      </c>
      <c r="J180" s="27"/>
      <c r="K180" s="27" t="s">
        <v>1943</v>
      </c>
      <c r="L180" s="57">
        <v>2763</v>
      </c>
    </row>
    <row r="181" spans="1:12" ht="12.75" customHeight="1">
      <c r="A181" s="27" t="s">
        <v>1879</v>
      </c>
      <c r="B181" s="40">
        <v>8435134856049</v>
      </c>
      <c r="C181" s="27" t="s">
        <v>1880</v>
      </c>
      <c r="D181" s="54" t="s">
        <v>1364</v>
      </c>
      <c r="E181" s="54" t="s">
        <v>1364</v>
      </c>
      <c r="F181" s="54" t="s">
        <v>1367</v>
      </c>
      <c r="G181" s="54">
        <v>1</v>
      </c>
      <c r="H181" s="42" t="s">
        <v>1930</v>
      </c>
      <c r="I181" s="42" t="s">
        <v>1945</v>
      </c>
      <c r="J181" s="27"/>
      <c r="K181" s="27" t="s">
        <v>1946</v>
      </c>
      <c r="L181" s="57">
        <v>2950</v>
      </c>
    </row>
    <row r="182" spans="1:12" ht="12.75" customHeight="1">
      <c r="A182" s="27" t="s">
        <v>1881</v>
      </c>
      <c r="B182" s="40">
        <v>8435134856285</v>
      </c>
      <c r="C182" s="27" t="s">
        <v>1882</v>
      </c>
      <c r="D182" s="54" t="s">
        <v>1364</v>
      </c>
      <c r="E182" s="54" t="s">
        <v>1364</v>
      </c>
      <c r="F182" s="54" t="s">
        <v>1367</v>
      </c>
      <c r="G182" s="54">
        <v>1</v>
      </c>
      <c r="H182" s="42" t="s">
        <v>1930</v>
      </c>
      <c r="I182" s="42" t="s">
        <v>1947</v>
      </c>
      <c r="J182" s="27"/>
      <c r="K182" s="27" t="s">
        <v>1949</v>
      </c>
      <c r="L182" s="57">
        <v>3065</v>
      </c>
    </row>
    <row r="183" spans="1:12" ht="12.75" customHeight="1">
      <c r="A183" s="27" t="s">
        <v>1883</v>
      </c>
      <c r="B183" s="40">
        <v>8435134856162</v>
      </c>
      <c r="C183" s="27" t="s">
        <v>1884</v>
      </c>
      <c r="D183" s="54" t="s">
        <v>1364</v>
      </c>
      <c r="E183" s="54" t="s">
        <v>1364</v>
      </c>
      <c r="F183" s="54" t="s">
        <v>1367</v>
      </c>
      <c r="G183" s="54">
        <v>1</v>
      </c>
      <c r="H183" s="42" t="s">
        <v>1930</v>
      </c>
      <c r="I183" s="42" t="s">
        <v>1950</v>
      </c>
      <c r="J183" s="27"/>
      <c r="K183" s="27" t="s">
        <v>1948</v>
      </c>
      <c r="L183" s="57">
        <v>817</v>
      </c>
    </row>
    <row r="184" spans="1:12" ht="12.75" customHeight="1">
      <c r="A184" s="27" t="s">
        <v>1885</v>
      </c>
      <c r="B184" s="40">
        <v>8435134856179</v>
      </c>
      <c r="C184" s="27" t="s">
        <v>1886</v>
      </c>
      <c r="D184" s="54" t="s">
        <v>1364</v>
      </c>
      <c r="E184" s="54" t="s">
        <v>1364</v>
      </c>
      <c r="F184" s="54" t="s">
        <v>1367</v>
      </c>
      <c r="G184" s="54">
        <v>1</v>
      </c>
      <c r="H184" s="42" t="s">
        <v>1930</v>
      </c>
      <c r="I184" s="42" t="s">
        <v>1951</v>
      </c>
      <c r="J184" s="27"/>
      <c r="K184" s="27" t="s">
        <v>1952</v>
      </c>
      <c r="L184" s="57">
        <v>866</v>
      </c>
    </row>
    <row r="185" spans="1:12" ht="12.75" customHeight="1">
      <c r="A185" s="27" t="s">
        <v>1862</v>
      </c>
      <c r="B185" s="40">
        <v>8435134856445</v>
      </c>
      <c r="C185" s="41" t="s">
        <v>1863</v>
      </c>
      <c r="D185" s="54" t="s">
        <v>1364</v>
      </c>
      <c r="E185" s="54" t="s">
        <v>1364</v>
      </c>
      <c r="F185" s="42" t="s">
        <v>1864</v>
      </c>
      <c r="G185" s="43">
        <v>1</v>
      </c>
      <c r="H185" s="42" t="s">
        <v>1930</v>
      </c>
      <c r="I185" s="42" t="s">
        <v>1931</v>
      </c>
      <c r="J185" s="27"/>
      <c r="K185" s="27" t="s">
        <v>1934</v>
      </c>
      <c r="L185" s="57">
        <v>4895</v>
      </c>
    </row>
    <row r="186" spans="1:12" ht="12.75" customHeight="1">
      <c r="A186" s="27" t="s">
        <v>1865</v>
      </c>
      <c r="B186" s="40">
        <v>8435134856308</v>
      </c>
      <c r="C186" s="41" t="s">
        <v>1866</v>
      </c>
      <c r="D186" s="54" t="s">
        <v>1364</v>
      </c>
      <c r="E186" s="54" t="s">
        <v>1364</v>
      </c>
      <c r="F186" s="42" t="s">
        <v>1864</v>
      </c>
      <c r="G186" s="43">
        <v>1</v>
      </c>
      <c r="H186" s="42" t="s">
        <v>1930</v>
      </c>
      <c r="I186" s="42" t="s">
        <v>1932</v>
      </c>
      <c r="J186" s="27"/>
      <c r="K186" s="27" t="s">
        <v>1934</v>
      </c>
      <c r="L186" s="57">
        <v>5205</v>
      </c>
    </row>
    <row r="187" spans="1:12" ht="12.75" customHeight="1">
      <c r="A187" s="27" t="s">
        <v>1867</v>
      </c>
      <c r="B187" s="40">
        <v>8435134856452</v>
      </c>
      <c r="C187" s="41" t="s">
        <v>1868</v>
      </c>
      <c r="D187" s="54" t="s">
        <v>1364</v>
      </c>
      <c r="E187" s="54" t="s">
        <v>1364</v>
      </c>
      <c r="F187" s="42" t="s">
        <v>1864</v>
      </c>
      <c r="G187" s="43">
        <v>1</v>
      </c>
      <c r="H187" s="42" t="s">
        <v>1930</v>
      </c>
      <c r="I187" s="42" t="s">
        <v>1933</v>
      </c>
      <c r="J187" s="27"/>
      <c r="K187" s="27" t="s">
        <v>1934</v>
      </c>
      <c r="L187" s="57">
        <v>6320</v>
      </c>
    </row>
    <row r="188" spans="1:12" ht="12.75" customHeight="1">
      <c r="A188" s="27" t="s">
        <v>1869</v>
      </c>
      <c r="B188" s="40">
        <v>8435134856469</v>
      </c>
      <c r="C188" s="27" t="s">
        <v>1870</v>
      </c>
      <c r="D188" s="54" t="s">
        <v>1364</v>
      </c>
      <c r="E188" s="54" t="s">
        <v>1364</v>
      </c>
      <c r="F188" s="54" t="s">
        <v>1864</v>
      </c>
      <c r="G188" s="54">
        <v>1</v>
      </c>
      <c r="H188" s="42" t="s">
        <v>1930</v>
      </c>
      <c r="I188" s="42" t="s">
        <v>1936</v>
      </c>
      <c r="J188" s="27"/>
      <c r="K188" s="27" t="s">
        <v>1935</v>
      </c>
      <c r="L188" s="57">
        <v>7695</v>
      </c>
    </row>
    <row r="189" spans="1:12" ht="12.75" customHeight="1">
      <c r="A189" s="27" t="s">
        <v>1871</v>
      </c>
      <c r="B189" s="40">
        <v>8435134856094</v>
      </c>
      <c r="C189" s="27" t="s">
        <v>1872</v>
      </c>
      <c r="D189" s="54" t="s">
        <v>1364</v>
      </c>
      <c r="E189" s="54" t="s">
        <v>1364</v>
      </c>
      <c r="F189" s="54" t="s">
        <v>1364</v>
      </c>
      <c r="G189" s="54">
        <v>1</v>
      </c>
      <c r="H189" s="42" t="s">
        <v>1930</v>
      </c>
      <c r="I189" s="42" t="s">
        <v>1938</v>
      </c>
      <c r="J189" s="27"/>
      <c r="K189" s="27" t="s">
        <v>1939</v>
      </c>
      <c r="L189" s="57">
        <v>280</v>
      </c>
    </row>
    <row r="190" spans="1:12" ht="12.75" customHeight="1">
      <c r="A190" s="27" t="s">
        <v>1902</v>
      </c>
      <c r="B190" s="40">
        <v>8435134856353</v>
      </c>
      <c r="C190" s="27" t="s">
        <v>1903</v>
      </c>
      <c r="D190" s="54" t="s">
        <v>1364</v>
      </c>
      <c r="E190" s="54" t="s">
        <v>1364</v>
      </c>
      <c r="F190" s="54" t="s">
        <v>1367</v>
      </c>
      <c r="G190" s="54">
        <v>1</v>
      </c>
      <c r="H190" s="42" t="s">
        <v>1930</v>
      </c>
      <c r="I190" s="42" t="s">
        <v>1364</v>
      </c>
      <c r="J190" s="27"/>
      <c r="K190" s="27" t="s">
        <v>1364</v>
      </c>
      <c r="L190" s="57">
        <v>2454</v>
      </c>
    </row>
    <row r="191" spans="1:12" ht="12.75" customHeight="1">
      <c r="A191" s="27" t="s">
        <v>1904</v>
      </c>
      <c r="B191" s="40">
        <v>8435134856360</v>
      </c>
      <c r="C191" s="27" t="s">
        <v>1905</v>
      </c>
      <c r="D191" s="54" t="s">
        <v>1364</v>
      </c>
      <c r="E191" s="54" t="s">
        <v>1364</v>
      </c>
      <c r="F191" s="54" t="s">
        <v>1367</v>
      </c>
      <c r="G191" s="54">
        <v>1</v>
      </c>
      <c r="H191" s="42" t="s">
        <v>1930</v>
      </c>
      <c r="I191" s="42" t="s">
        <v>1364</v>
      </c>
      <c r="J191" s="27"/>
      <c r="K191" s="27" t="s">
        <v>1364</v>
      </c>
      <c r="L191" s="57">
        <v>2801</v>
      </c>
    </row>
    <row r="192" spans="1:12" ht="12.75" customHeight="1">
      <c r="A192" s="27" t="s">
        <v>1906</v>
      </c>
      <c r="B192" s="40">
        <v>8435134856377</v>
      </c>
      <c r="C192" s="27" t="s">
        <v>1907</v>
      </c>
      <c r="D192" s="54" t="s">
        <v>1364</v>
      </c>
      <c r="E192" s="54" t="s">
        <v>1364</v>
      </c>
      <c r="F192" s="54" t="s">
        <v>1367</v>
      </c>
      <c r="G192" s="54">
        <v>1</v>
      </c>
      <c r="H192" s="42" t="s">
        <v>1930</v>
      </c>
      <c r="I192" s="42" t="s">
        <v>1364</v>
      </c>
      <c r="J192" s="27"/>
      <c r="K192" s="27" t="s">
        <v>1364</v>
      </c>
      <c r="L192" s="57">
        <v>3043</v>
      </c>
    </row>
    <row r="193" spans="1:12" ht="12.75" customHeight="1">
      <c r="A193" s="27" t="s">
        <v>1908</v>
      </c>
      <c r="B193" s="40">
        <v>8435134856384</v>
      </c>
      <c r="C193" s="27" t="s">
        <v>1909</v>
      </c>
      <c r="D193" s="54" t="s">
        <v>1364</v>
      </c>
      <c r="E193" s="54" t="s">
        <v>1364</v>
      </c>
      <c r="F193" s="54" t="s">
        <v>1367</v>
      </c>
      <c r="G193" s="54">
        <v>1</v>
      </c>
      <c r="H193" s="42" t="s">
        <v>1930</v>
      </c>
      <c r="I193" s="42" t="s">
        <v>1364</v>
      </c>
      <c r="J193" s="27"/>
      <c r="K193" s="27" t="s">
        <v>1364</v>
      </c>
      <c r="L193" s="57">
        <v>3230</v>
      </c>
    </row>
    <row r="194" spans="1:12" ht="12.75" customHeight="1">
      <c r="A194" s="27" t="s">
        <v>1910</v>
      </c>
      <c r="B194" s="40">
        <v>8435134856391</v>
      </c>
      <c r="C194" s="27" t="s">
        <v>1911</v>
      </c>
      <c r="D194" s="54" t="s">
        <v>1364</v>
      </c>
      <c r="E194" s="54" t="s">
        <v>1364</v>
      </c>
      <c r="F194" s="54" t="s">
        <v>1367</v>
      </c>
      <c r="G194" s="54">
        <v>1</v>
      </c>
      <c r="H194" s="42" t="s">
        <v>1930</v>
      </c>
      <c r="I194" s="42" t="s">
        <v>1364</v>
      </c>
      <c r="J194" s="27"/>
      <c r="K194" s="27" t="s">
        <v>1364</v>
      </c>
      <c r="L194" s="57">
        <v>3345</v>
      </c>
    </row>
    <row r="195" spans="1:12" ht="12.75" customHeight="1">
      <c r="A195" s="27" t="s">
        <v>1912</v>
      </c>
      <c r="B195" s="40">
        <v>8435134856407</v>
      </c>
      <c r="C195" s="27" t="s">
        <v>1927</v>
      </c>
      <c r="D195" s="54" t="s">
        <v>1364</v>
      </c>
      <c r="E195" s="54" t="s">
        <v>1364</v>
      </c>
      <c r="F195" s="54" t="s">
        <v>1367</v>
      </c>
      <c r="G195" s="54">
        <v>1</v>
      </c>
      <c r="H195" s="42" t="s">
        <v>1930</v>
      </c>
      <c r="I195" s="42" t="s">
        <v>1364</v>
      </c>
      <c r="J195" s="27"/>
      <c r="K195" s="27" t="s">
        <v>1364</v>
      </c>
      <c r="L195" s="57">
        <v>1097</v>
      </c>
    </row>
    <row r="196" spans="1:12" ht="12.75" customHeight="1">
      <c r="A196" s="27" t="s">
        <v>1913</v>
      </c>
      <c r="B196" s="40">
        <v>8435134856414</v>
      </c>
      <c r="C196" s="27" t="s">
        <v>1928</v>
      </c>
      <c r="D196" s="54" t="s">
        <v>1364</v>
      </c>
      <c r="E196" s="54" t="s">
        <v>1364</v>
      </c>
      <c r="F196" s="54" t="s">
        <v>1367</v>
      </c>
      <c r="G196" s="54">
        <v>1</v>
      </c>
      <c r="H196" s="42" t="s">
        <v>1930</v>
      </c>
      <c r="I196" s="42" t="s">
        <v>1364</v>
      </c>
      <c r="J196" s="27"/>
      <c r="K196" s="27" t="s">
        <v>1364</v>
      </c>
      <c r="L196" s="57">
        <v>1146</v>
      </c>
    </row>
    <row r="197" spans="1:12" ht="12.75" customHeight="1">
      <c r="A197" s="27" t="s">
        <v>828</v>
      </c>
      <c r="B197" s="14">
        <v>8435134839981</v>
      </c>
      <c r="C197" s="19" t="s">
        <v>830</v>
      </c>
      <c r="D197" s="16" t="s">
        <v>1369</v>
      </c>
      <c r="E197" s="16" t="s">
        <v>1369</v>
      </c>
      <c r="F197" s="16" t="s">
        <v>1364</v>
      </c>
      <c r="G197" s="21">
        <v>1</v>
      </c>
      <c r="H197" s="19" t="s">
        <v>487</v>
      </c>
      <c r="I197" s="17">
        <v>76</v>
      </c>
      <c r="J197" s="20">
        <v>510600</v>
      </c>
      <c r="K197" s="28" t="s">
        <v>488</v>
      </c>
      <c r="L197" s="51">
        <v>3035</v>
      </c>
    </row>
    <row r="198" spans="1:12" ht="12.75" customHeight="1">
      <c r="A198" s="27" t="s">
        <v>829</v>
      </c>
      <c r="B198" s="14">
        <v>8435134839998</v>
      </c>
      <c r="C198" s="19" t="s">
        <v>831</v>
      </c>
      <c r="D198" s="16" t="s">
        <v>1369</v>
      </c>
      <c r="E198" s="16" t="s">
        <v>1369</v>
      </c>
      <c r="F198" s="16" t="s">
        <v>1364</v>
      </c>
      <c r="G198" s="21">
        <v>1</v>
      </c>
      <c r="H198" s="19" t="s">
        <v>487</v>
      </c>
      <c r="I198" s="17">
        <v>76</v>
      </c>
      <c r="J198" s="20">
        <v>510600</v>
      </c>
      <c r="K198" s="28" t="s">
        <v>488</v>
      </c>
      <c r="L198" s="51">
        <v>3098</v>
      </c>
    </row>
    <row r="199" spans="1:12" ht="12.75" customHeight="1">
      <c r="A199" s="27" t="s">
        <v>826</v>
      </c>
      <c r="B199" s="14">
        <v>8435134840000</v>
      </c>
      <c r="C199" s="19" t="s">
        <v>862</v>
      </c>
      <c r="D199" s="16" t="s">
        <v>1369</v>
      </c>
      <c r="E199" s="16" t="s">
        <v>1369</v>
      </c>
      <c r="F199" s="16" t="s">
        <v>1364</v>
      </c>
      <c r="G199" s="21">
        <v>1</v>
      </c>
      <c r="H199" s="19" t="s">
        <v>487</v>
      </c>
      <c r="I199" s="17">
        <v>76</v>
      </c>
      <c r="J199" s="20">
        <v>510600</v>
      </c>
      <c r="K199" s="28" t="s">
        <v>488</v>
      </c>
      <c r="L199" s="51">
        <v>2527</v>
      </c>
    </row>
    <row r="200" spans="1:12" ht="12.75" customHeight="1">
      <c r="A200" s="27" t="s">
        <v>827</v>
      </c>
      <c r="B200" s="14">
        <v>8435134840017</v>
      </c>
      <c r="C200" s="19" t="s">
        <v>863</v>
      </c>
      <c r="D200" s="16" t="s">
        <v>1369</v>
      </c>
      <c r="E200" s="16" t="s">
        <v>1369</v>
      </c>
      <c r="F200" s="16" t="s">
        <v>1364</v>
      </c>
      <c r="G200" s="21">
        <v>1</v>
      </c>
      <c r="H200" s="19" t="s">
        <v>487</v>
      </c>
      <c r="I200" s="17">
        <v>76</v>
      </c>
      <c r="J200" s="20">
        <v>510600</v>
      </c>
      <c r="K200" s="28" t="s">
        <v>488</v>
      </c>
      <c r="L200" s="51">
        <v>2758</v>
      </c>
    </row>
    <row r="201" spans="1:12" ht="12.75" customHeight="1">
      <c r="A201" s="27" t="s">
        <v>814</v>
      </c>
      <c r="B201" s="14">
        <v>8435134840024</v>
      </c>
      <c r="C201" s="19" t="s">
        <v>824</v>
      </c>
      <c r="D201" s="16" t="s">
        <v>1369</v>
      </c>
      <c r="E201" s="16" t="s">
        <v>1369</v>
      </c>
      <c r="F201" s="16" t="s">
        <v>1364</v>
      </c>
      <c r="G201" s="21">
        <v>1</v>
      </c>
      <c r="H201" s="19" t="s">
        <v>487</v>
      </c>
      <c r="I201" s="17">
        <v>71</v>
      </c>
      <c r="J201" s="20">
        <v>330750</v>
      </c>
      <c r="K201" s="28" t="s">
        <v>550</v>
      </c>
      <c r="L201" s="51">
        <v>2685</v>
      </c>
    </row>
    <row r="202" spans="1:12" ht="12.75" customHeight="1">
      <c r="A202" s="27" t="s">
        <v>823</v>
      </c>
      <c r="B202" s="14">
        <v>8435134840031</v>
      </c>
      <c r="C202" s="19" t="s">
        <v>825</v>
      </c>
      <c r="D202" s="16" t="s">
        <v>1369</v>
      </c>
      <c r="E202" s="16" t="s">
        <v>1369</v>
      </c>
      <c r="F202" s="16" t="s">
        <v>1364</v>
      </c>
      <c r="G202" s="21">
        <v>1</v>
      </c>
      <c r="H202" s="19" t="s">
        <v>487</v>
      </c>
      <c r="I202" s="17">
        <v>71</v>
      </c>
      <c r="J202" s="20">
        <v>330750</v>
      </c>
      <c r="K202" s="28" t="s">
        <v>550</v>
      </c>
      <c r="L202" s="51">
        <v>2781</v>
      </c>
    </row>
    <row r="203" spans="1:12" ht="12.75" customHeight="1">
      <c r="A203" s="27" t="s">
        <v>810</v>
      </c>
      <c r="B203" s="14">
        <v>8435134840048</v>
      </c>
      <c r="C203" s="19" t="s">
        <v>812</v>
      </c>
      <c r="D203" s="16" t="s">
        <v>1369</v>
      </c>
      <c r="E203" s="16" t="s">
        <v>1369</v>
      </c>
      <c r="F203" s="16" t="s">
        <v>1364</v>
      </c>
      <c r="G203" s="21">
        <v>1</v>
      </c>
      <c r="H203" s="19" t="s">
        <v>487</v>
      </c>
      <c r="I203" s="17">
        <v>71</v>
      </c>
      <c r="J203" s="20">
        <v>330750</v>
      </c>
      <c r="K203" s="28" t="s">
        <v>550</v>
      </c>
      <c r="L203" s="51">
        <v>2171</v>
      </c>
    </row>
    <row r="204" spans="1:12" ht="12.75" customHeight="1">
      <c r="A204" s="27" t="s">
        <v>811</v>
      </c>
      <c r="B204" s="14">
        <v>8435134840055</v>
      </c>
      <c r="C204" s="19" t="s">
        <v>813</v>
      </c>
      <c r="D204" s="16" t="s">
        <v>1369</v>
      </c>
      <c r="E204" s="16" t="s">
        <v>1369</v>
      </c>
      <c r="F204" s="16" t="s">
        <v>1364</v>
      </c>
      <c r="G204" s="21">
        <v>1</v>
      </c>
      <c r="H204" s="19" t="s">
        <v>487</v>
      </c>
      <c r="I204" s="17">
        <v>71</v>
      </c>
      <c r="J204" s="20">
        <v>330750</v>
      </c>
      <c r="K204" s="28" t="s">
        <v>550</v>
      </c>
      <c r="L204" s="51">
        <v>2537</v>
      </c>
    </row>
    <row r="205" spans="1:12" ht="12.75" customHeight="1">
      <c r="A205" s="27" t="s">
        <v>806</v>
      </c>
      <c r="B205" s="14">
        <v>8435134840062</v>
      </c>
      <c r="C205" s="19" t="s">
        <v>808</v>
      </c>
      <c r="D205" s="16" t="s">
        <v>1369</v>
      </c>
      <c r="E205" s="16" t="s">
        <v>1364</v>
      </c>
      <c r="F205" s="16" t="s">
        <v>1364</v>
      </c>
      <c r="G205" s="21">
        <v>1</v>
      </c>
      <c r="H205" s="19" t="s">
        <v>487</v>
      </c>
      <c r="I205" s="17">
        <v>51</v>
      </c>
      <c r="J205" s="20">
        <v>302808</v>
      </c>
      <c r="K205" s="28" t="s">
        <v>551</v>
      </c>
      <c r="L205" s="51">
        <v>1784</v>
      </c>
    </row>
    <row r="206" spans="1:12" ht="12.75" customHeight="1">
      <c r="A206" s="27" t="s">
        <v>807</v>
      </c>
      <c r="B206" s="14">
        <v>8435134840079</v>
      </c>
      <c r="C206" s="19" t="s">
        <v>809</v>
      </c>
      <c r="D206" s="16" t="s">
        <v>1369</v>
      </c>
      <c r="E206" s="16" t="s">
        <v>1364</v>
      </c>
      <c r="F206" s="16" t="s">
        <v>1364</v>
      </c>
      <c r="G206" s="21">
        <v>1</v>
      </c>
      <c r="H206" s="19" t="s">
        <v>487</v>
      </c>
      <c r="I206" s="17">
        <v>51</v>
      </c>
      <c r="J206" s="20">
        <v>302808</v>
      </c>
      <c r="K206" s="28" t="s">
        <v>551</v>
      </c>
      <c r="L206" s="51">
        <v>1883</v>
      </c>
    </row>
    <row r="207" spans="1:12" ht="12.75" customHeight="1">
      <c r="A207" s="27" t="s">
        <v>804</v>
      </c>
      <c r="B207" s="14">
        <v>8435134840086</v>
      </c>
      <c r="C207" s="19" t="s">
        <v>542</v>
      </c>
      <c r="D207" s="16" t="s">
        <v>1369</v>
      </c>
      <c r="E207" s="16" t="s">
        <v>1364</v>
      </c>
      <c r="F207" s="16" t="s">
        <v>1364</v>
      </c>
      <c r="G207" s="21">
        <v>1</v>
      </c>
      <c r="H207" s="19" t="s">
        <v>487</v>
      </c>
      <c r="I207" s="17">
        <v>51</v>
      </c>
      <c r="J207" s="20">
        <v>302808</v>
      </c>
      <c r="K207" s="28" t="s">
        <v>551</v>
      </c>
      <c r="L207" s="51">
        <v>1327</v>
      </c>
    </row>
    <row r="208" spans="1:12" ht="12.75" customHeight="1">
      <c r="A208" s="27" t="s">
        <v>805</v>
      </c>
      <c r="B208" s="14">
        <v>8435134840093</v>
      </c>
      <c r="C208" s="19" t="s">
        <v>543</v>
      </c>
      <c r="D208" s="16" t="s">
        <v>1369</v>
      </c>
      <c r="E208" s="16" t="s">
        <v>1364</v>
      </c>
      <c r="F208" s="16" t="s">
        <v>1364</v>
      </c>
      <c r="G208" s="21">
        <v>1</v>
      </c>
      <c r="H208" s="19" t="s">
        <v>487</v>
      </c>
      <c r="I208" s="17">
        <v>51</v>
      </c>
      <c r="J208" s="20">
        <v>302808</v>
      </c>
      <c r="K208" s="28" t="s">
        <v>551</v>
      </c>
      <c r="L208" s="51">
        <v>1439</v>
      </c>
    </row>
    <row r="209" spans="1:12" ht="12.75" customHeight="1">
      <c r="A209" s="27" t="s">
        <v>800</v>
      </c>
      <c r="B209" s="14">
        <v>8435134840109</v>
      </c>
      <c r="C209" s="19" t="s">
        <v>802</v>
      </c>
      <c r="D209" s="16" t="s">
        <v>1369</v>
      </c>
      <c r="E209" s="16" t="s">
        <v>1364</v>
      </c>
      <c r="F209" s="16" t="s">
        <v>1364</v>
      </c>
      <c r="G209" s="21">
        <v>1</v>
      </c>
      <c r="H209" s="19" t="s">
        <v>487</v>
      </c>
      <c r="I209" s="17">
        <v>43</v>
      </c>
      <c r="J209" s="20">
        <v>248640</v>
      </c>
      <c r="K209" s="28" t="s">
        <v>552</v>
      </c>
      <c r="L209" s="51">
        <v>1784</v>
      </c>
    </row>
    <row r="210" spans="1:12" ht="12.75" customHeight="1">
      <c r="A210" s="27" t="s">
        <v>801</v>
      </c>
      <c r="B210" s="14">
        <v>8435134840116</v>
      </c>
      <c r="C210" s="19" t="s">
        <v>803</v>
      </c>
      <c r="D210" s="16" t="s">
        <v>1369</v>
      </c>
      <c r="E210" s="16" t="s">
        <v>1364</v>
      </c>
      <c r="F210" s="16" t="s">
        <v>1364</v>
      </c>
      <c r="G210" s="21">
        <v>1</v>
      </c>
      <c r="H210" s="19" t="s">
        <v>487</v>
      </c>
      <c r="I210" s="17">
        <v>43</v>
      </c>
      <c r="J210" s="20">
        <v>248640</v>
      </c>
      <c r="K210" s="28" t="s">
        <v>552</v>
      </c>
      <c r="L210" s="51">
        <v>1883</v>
      </c>
    </row>
    <row r="211" spans="1:12" ht="12.75" customHeight="1">
      <c r="A211" s="27" t="s">
        <v>796</v>
      </c>
      <c r="B211" s="14">
        <v>8435134840123</v>
      </c>
      <c r="C211" s="19" t="s">
        <v>798</v>
      </c>
      <c r="D211" s="16" t="s">
        <v>1369</v>
      </c>
      <c r="E211" s="16" t="s">
        <v>1364</v>
      </c>
      <c r="F211" s="16" t="s">
        <v>1364</v>
      </c>
      <c r="G211" s="21">
        <v>1</v>
      </c>
      <c r="H211" s="19" t="s">
        <v>487</v>
      </c>
      <c r="I211" s="17">
        <v>43</v>
      </c>
      <c r="J211" s="20">
        <v>248640</v>
      </c>
      <c r="K211" s="28" t="s">
        <v>552</v>
      </c>
      <c r="L211" s="51">
        <v>1327</v>
      </c>
    </row>
    <row r="212" spans="1:12" ht="12.75" customHeight="1">
      <c r="A212" s="27" t="s">
        <v>797</v>
      </c>
      <c r="B212" s="14">
        <v>8435134840130</v>
      </c>
      <c r="C212" s="19" t="s">
        <v>799</v>
      </c>
      <c r="D212" s="16" t="s">
        <v>1369</v>
      </c>
      <c r="E212" s="16" t="s">
        <v>1364</v>
      </c>
      <c r="F212" s="16" t="s">
        <v>1364</v>
      </c>
      <c r="G212" s="21">
        <v>1</v>
      </c>
      <c r="H212" s="19" t="s">
        <v>487</v>
      </c>
      <c r="I212" s="17">
        <v>43</v>
      </c>
      <c r="J212" s="20">
        <v>248640</v>
      </c>
      <c r="K212" s="28" t="s">
        <v>552</v>
      </c>
      <c r="L212" s="51">
        <v>1439</v>
      </c>
    </row>
    <row r="213" spans="1:12" ht="12.75" customHeight="1">
      <c r="A213" s="27" t="s">
        <v>130</v>
      </c>
      <c r="B213" s="14">
        <v>8435134826288</v>
      </c>
      <c r="C213" s="19" t="s">
        <v>737</v>
      </c>
      <c r="D213" s="16" t="s">
        <v>1364</v>
      </c>
      <c r="E213" s="16" t="s">
        <v>1364</v>
      </c>
      <c r="F213" s="16" t="s">
        <v>1367</v>
      </c>
      <c r="G213" s="21">
        <v>1</v>
      </c>
      <c r="H213" s="19" t="s">
        <v>735</v>
      </c>
      <c r="I213" s="17">
        <v>125</v>
      </c>
      <c r="J213" s="20"/>
      <c r="K213" s="28"/>
      <c r="L213" s="51">
        <v>1796</v>
      </c>
    </row>
    <row r="214" spans="1:12" ht="12.75" customHeight="1">
      <c r="A214" s="27" t="s">
        <v>131</v>
      </c>
      <c r="B214" s="14">
        <v>8435134826295</v>
      </c>
      <c r="C214" s="19" t="s">
        <v>738</v>
      </c>
      <c r="D214" s="16" t="s">
        <v>1364</v>
      </c>
      <c r="E214" s="16" t="s">
        <v>1364</v>
      </c>
      <c r="F214" s="16" t="s">
        <v>1367</v>
      </c>
      <c r="G214" s="21">
        <v>1</v>
      </c>
      <c r="H214" s="19" t="s">
        <v>735</v>
      </c>
      <c r="I214" s="17">
        <v>125</v>
      </c>
      <c r="J214" s="20"/>
      <c r="K214" s="28"/>
      <c r="L214" s="51">
        <v>1914</v>
      </c>
    </row>
    <row r="215" spans="1:12" ht="12.75" customHeight="1">
      <c r="A215" s="27" t="s">
        <v>132</v>
      </c>
      <c r="B215" s="14">
        <v>8435134826301</v>
      </c>
      <c r="C215" s="19" t="s">
        <v>739</v>
      </c>
      <c r="D215" s="16" t="s">
        <v>1364</v>
      </c>
      <c r="E215" s="16" t="s">
        <v>1364</v>
      </c>
      <c r="F215" s="16" t="s">
        <v>1367</v>
      </c>
      <c r="G215" s="21">
        <v>1</v>
      </c>
      <c r="H215" s="19" t="s">
        <v>735</v>
      </c>
      <c r="I215" s="17">
        <v>150</v>
      </c>
      <c r="J215" s="20"/>
      <c r="K215" s="28"/>
      <c r="L215" s="51">
        <v>1953</v>
      </c>
    </row>
    <row r="216" spans="1:12" ht="12.75" customHeight="1">
      <c r="A216" s="27" t="s">
        <v>133</v>
      </c>
      <c r="B216" s="14">
        <v>8435134826318</v>
      </c>
      <c r="C216" s="19" t="s">
        <v>740</v>
      </c>
      <c r="D216" s="16" t="s">
        <v>1364</v>
      </c>
      <c r="E216" s="16" t="s">
        <v>1364</v>
      </c>
      <c r="F216" s="16" t="s">
        <v>1367</v>
      </c>
      <c r="G216" s="21">
        <v>1</v>
      </c>
      <c r="H216" s="19" t="s">
        <v>735</v>
      </c>
      <c r="I216" s="17">
        <v>150</v>
      </c>
      <c r="J216" s="20"/>
      <c r="K216" s="28"/>
      <c r="L216" s="51">
        <v>2072</v>
      </c>
    </row>
    <row r="217" spans="1:12" ht="12.75" customHeight="1">
      <c r="A217" s="27" t="s">
        <v>134</v>
      </c>
      <c r="B217" s="14">
        <v>8435134826325</v>
      </c>
      <c r="C217" s="19" t="s">
        <v>755</v>
      </c>
      <c r="D217" s="16" t="s">
        <v>1364</v>
      </c>
      <c r="E217" s="16" t="s">
        <v>1364</v>
      </c>
      <c r="F217" s="16" t="s">
        <v>1367</v>
      </c>
      <c r="G217" s="21">
        <v>1</v>
      </c>
      <c r="H217" s="19" t="s">
        <v>735</v>
      </c>
      <c r="I217" s="17">
        <v>187</v>
      </c>
      <c r="J217" s="20"/>
      <c r="K217" s="28"/>
      <c r="L217" s="51">
        <v>2611</v>
      </c>
    </row>
    <row r="218" spans="1:12" ht="12.75" customHeight="1">
      <c r="A218" s="27" t="s">
        <v>135</v>
      </c>
      <c r="B218" s="14">
        <v>8435134826332</v>
      </c>
      <c r="C218" s="19" t="s">
        <v>756</v>
      </c>
      <c r="D218" s="16" t="s">
        <v>1364</v>
      </c>
      <c r="E218" s="16" t="s">
        <v>1364</v>
      </c>
      <c r="F218" s="16" t="s">
        <v>1367</v>
      </c>
      <c r="G218" s="21">
        <v>1</v>
      </c>
      <c r="H218" s="19" t="s">
        <v>735</v>
      </c>
      <c r="I218" s="17">
        <v>187</v>
      </c>
      <c r="J218" s="20"/>
      <c r="K218" s="28"/>
      <c r="L218" s="51">
        <v>2754</v>
      </c>
    </row>
    <row r="219" spans="1:12" ht="12.75" customHeight="1">
      <c r="A219" s="27" t="s">
        <v>136</v>
      </c>
      <c r="B219" s="14">
        <v>8435134826349</v>
      </c>
      <c r="C219" s="19" t="s">
        <v>757</v>
      </c>
      <c r="D219" s="16" t="s">
        <v>1364</v>
      </c>
      <c r="E219" s="16" t="s">
        <v>1364</v>
      </c>
      <c r="F219" s="16" t="s">
        <v>1367</v>
      </c>
      <c r="G219" s="21">
        <v>1</v>
      </c>
      <c r="H219" s="19" t="s">
        <v>735</v>
      </c>
      <c r="I219" s="17">
        <v>217</v>
      </c>
      <c r="J219" s="20"/>
      <c r="K219" s="28"/>
      <c r="L219" s="51">
        <v>2962</v>
      </c>
    </row>
    <row r="220" spans="1:12" ht="12.75" customHeight="1">
      <c r="A220" s="27" t="s">
        <v>137</v>
      </c>
      <c r="B220" s="14">
        <v>8435134826356</v>
      </c>
      <c r="C220" s="19" t="s">
        <v>758</v>
      </c>
      <c r="D220" s="16" t="s">
        <v>1364</v>
      </c>
      <c r="E220" s="16" t="s">
        <v>1364</v>
      </c>
      <c r="F220" s="16" t="s">
        <v>1367</v>
      </c>
      <c r="G220" s="21">
        <v>1</v>
      </c>
      <c r="H220" s="19" t="s">
        <v>735</v>
      </c>
      <c r="I220" s="17">
        <v>217</v>
      </c>
      <c r="J220" s="20"/>
      <c r="K220" s="28"/>
      <c r="L220" s="51">
        <v>3145</v>
      </c>
    </row>
    <row r="221" spans="1:12" ht="12.75" customHeight="1">
      <c r="A221" s="27" t="s">
        <v>637</v>
      </c>
      <c r="B221" s="14">
        <v>8435134841007</v>
      </c>
      <c r="C221" s="19" t="s">
        <v>319</v>
      </c>
      <c r="D221" s="16" t="s">
        <v>1364</v>
      </c>
      <c r="E221" s="16" t="s">
        <v>1364</v>
      </c>
      <c r="F221" s="16" t="s">
        <v>1367</v>
      </c>
      <c r="G221" s="21">
        <v>1</v>
      </c>
      <c r="H221" s="19" t="s">
        <v>736</v>
      </c>
      <c r="I221" s="17">
        <v>155</v>
      </c>
      <c r="J221" s="20"/>
      <c r="K221" s="28"/>
      <c r="L221" s="51">
        <v>2447</v>
      </c>
    </row>
    <row r="222" spans="1:12" ht="12.75" customHeight="1">
      <c r="A222" s="27" t="s">
        <v>638</v>
      </c>
      <c r="B222" s="14">
        <v>8435134841014</v>
      </c>
      <c r="C222" s="19" t="s">
        <v>320</v>
      </c>
      <c r="D222" s="16" t="s">
        <v>1364</v>
      </c>
      <c r="E222" s="16" t="s">
        <v>1364</v>
      </c>
      <c r="F222" s="16" t="s">
        <v>1367</v>
      </c>
      <c r="G222" s="21">
        <v>1</v>
      </c>
      <c r="H222" s="19" t="s">
        <v>736</v>
      </c>
      <c r="I222" s="17">
        <v>185</v>
      </c>
      <c r="J222" s="20"/>
      <c r="K222" s="28"/>
      <c r="L222" s="51">
        <v>2937</v>
      </c>
    </row>
    <row r="223" spans="1:12" ht="12.75" customHeight="1">
      <c r="A223" s="27" t="s">
        <v>639</v>
      </c>
      <c r="B223" s="14">
        <v>8435134841021</v>
      </c>
      <c r="C223" s="19" t="s">
        <v>321</v>
      </c>
      <c r="D223" s="16" t="s">
        <v>1364</v>
      </c>
      <c r="E223" s="16" t="s">
        <v>1364</v>
      </c>
      <c r="F223" s="16" t="s">
        <v>1367</v>
      </c>
      <c r="G223" s="21">
        <v>1</v>
      </c>
      <c r="H223" s="19" t="s">
        <v>736</v>
      </c>
      <c r="I223" s="17">
        <v>225</v>
      </c>
      <c r="J223" s="20"/>
      <c r="K223" s="28"/>
      <c r="L223" s="51">
        <v>3562</v>
      </c>
    </row>
    <row r="224" spans="1:12" ht="12.75" customHeight="1">
      <c r="A224" s="27" t="s">
        <v>649</v>
      </c>
      <c r="B224" s="14">
        <v>8435134841038</v>
      </c>
      <c r="C224" s="19" t="s">
        <v>322</v>
      </c>
      <c r="D224" s="16" t="s">
        <v>1364</v>
      </c>
      <c r="E224" s="16" t="s">
        <v>1364</v>
      </c>
      <c r="F224" s="16" t="s">
        <v>1367</v>
      </c>
      <c r="G224" s="21">
        <v>1</v>
      </c>
      <c r="H224" s="19" t="s">
        <v>736</v>
      </c>
      <c r="I224" s="17">
        <v>155</v>
      </c>
      <c r="J224" s="20"/>
      <c r="K224" s="28"/>
      <c r="L224" s="51">
        <v>2605</v>
      </c>
    </row>
    <row r="225" spans="1:12" ht="12.75" customHeight="1">
      <c r="A225" s="27" t="s">
        <v>650</v>
      </c>
      <c r="B225" s="14">
        <v>8435134841045</v>
      </c>
      <c r="C225" s="19" t="s">
        <v>323</v>
      </c>
      <c r="D225" s="16" t="s">
        <v>1364</v>
      </c>
      <c r="E225" s="16" t="s">
        <v>1364</v>
      </c>
      <c r="F225" s="16" t="s">
        <v>1367</v>
      </c>
      <c r="G225" s="21">
        <v>1</v>
      </c>
      <c r="H225" s="19" t="s">
        <v>736</v>
      </c>
      <c r="I225" s="17">
        <v>185</v>
      </c>
      <c r="J225" s="20"/>
      <c r="K225" s="28"/>
      <c r="L225" s="51">
        <v>3202</v>
      </c>
    </row>
    <row r="226" spans="1:12" ht="12.75" customHeight="1">
      <c r="A226" s="27" t="s">
        <v>651</v>
      </c>
      <c r="B226" s="14">
        <v>8435134841052</v>
      </c>
      <c r="C226" s="19" t="s">
        <v>324</v>
      </c>
      <c r="D226" s="16" t="s">
        <v>1364</v>
      </c>
      <c r="E226" s="16" t="s">
        <v>1364</v>
      </c>
      <c r="F226" s="16" t="s">
        <v>1367</v>
      </c>
      <c r="G226" s="21">
        <v>1</v>
      </c>
      <c r="H226" s="19" t="s">
        <v>736</v>
      </c>
      <c r="I226" s="17">
        <v>225</v>
      </c>
      <c r="J226" s="20"/>
      <c r="K226" s="28"/>
      <c r="L226" s="51">
        <v>3829</v>
      </c>
    </row>
    <row r="227" spans="1:12" ht="12.75" customHeight="1">
      <c r="A227" s="27" t="s">
        <v>640</v>
      </c>
      <c r="B227" s="14">
        <v>8435134841069</v>
      </c>
      <c r="C227" s="19" t="s">
        <v>325</v>
      </c>
      <c r="D227" s="16" t="s">
        <v>1364</v>
      </c>
      <c r="E227" s="16" t="s">
        <v>1364</v>
      </c>
      <c r="F227" s="16" t="s">
        <v>1367</v>
      </c>
      <c r="G227" s="21">
        <v>1</v>
      </c>
      <c r="H227" s="19" t="s">
        <v>736</v>
      </c>
      <c r="I227" s="17">
        <v>155</v>
      </c>
      <c r="J227" s="20"/>
      <c r="K227" s="28"/>
      <c r="L227" s="51">
        <v>2641</v>
      </c>
    </row>
    <row r="228" spans="1:12" ht="12.75" customHeight="1">
      <c r="A228" s="27" t="s">
        <v>641</v>
      </c>
      <c r="B228" s="14">
        <v>8435134841076</v>
      </c>
      <c r="C228" s="19" t="s">
        <v>326</v>
      </c>
      <c r="D228" s="16" t="s">
        <v>1364</v>
      </c>
      <c r="E228" s="16" t="s">
        <v>1364</v>
      </c>
      <c r="F228" s="16" t="s">
        <v>1367</v>
      </c>
      <c r="G228" s="21">
        <v>1</v>
      </c>
      <c r="H228" s="19" t="s">
        <v>736</v>
      </c>
      <c r="I228" s="17">
        <v>155</v>
      </c>
      <c r="J228" s="20"/>
      <c r="K228" s="28"/>
      <c r="L228" s="51">
        <v>3133</v>
      </c>
    </row>
    <row r="229" spans="1:12" ht="12.75" customHeight="1">
      <c r="A229" s="27" t="s">
        <v>642</v>
      </c>
      <c r="B229" s="14">
        <v>8435134841083</v>
      </c>
      <c r="C229" s="19" t="s">
        <v>327</v>
      </c>
      <c r="D229" s="16" t="s">
        <v>1364</v>
      </c>
      <c r="E229" s="16" t="s">
        <v>1364</v>
      </c>
      <c r="F229" s="16" t="s">
        <v>1367</v>
      </c>
      <c r="G229" s="21">
        <v>1</v>
      </c>
      <c r="H229" s="19" t="s">
        <v>736</v>
      </c>
      <c r="I229" s="17">
        <v>225</v>
      </c>
      <c r="J229" s="20"/>
      <c r="K229" s="28"/>
      <c r="L229" s="60">
        <v>3756</v>
      </c>
    </row>
    <row r="230" spans="1:12" ht="12.75" customHeight="1">
      <c r="A230" s="27" t="s">
        <v>652</v>
      </c>
      <c r="B230" s="14">
        <v>8435134841090</v>
      </c>
      <c r="C230" s="19" t="s">
        <v>328</v>
      </c>
      <c r="D230" s="16" t="s">
        <v>1364</v>
      </c>
      <c r="E230" s="16" t="s">
        <v>1364</v>
      </c>
      <c r="F230" s="16" t="s">
        <v>1367</v>
      </c>
      <c r="G230" s="21">
        <v>1</v>
      </c>
      <c r="H230" s="19" t="s">
        <v>736</v>
      </c>
      <c r="I230" s="17">
        <v>155</v>
      </c>
      <c r="J230" s="20"/>
      <c r="K230" s="28"/>
      <c r="L230" s="60">
        <v>2740</v>
      </c>
    </row>
    <row r="231" spans="1:12" ht="12.75" customHeight="1">
      <c r="A231" s="27" t="s">
        <v>653</v>
      </c>
      <c r="B231" s="14">
        <v>8435134841106</v>
      </c>
      <c r="C231" s="19" t="s">
        <v>329</v>
      </c>
      <c r="D231" s="16" t="s">
        <v>1364</v>
      </c>
      <c r="E231" s="16" t="s">
        <v>1364</v>
      </c>
      <c r="F231" s="16" t="s">
        <v>1367</v>
      </c>
      <c r="G231" s="21">
        <v>1</v>
      </c>
      <c r="H231" s="19" t="s">
        <v>736</v>
      </c>
      <c r="I231" s="17">
        <v>185</v>
      </c>
      <c r="J231" s="20"/>
      <c r="K231" s="28"/>
      <c r="L231" s="60">
        <v>3397</v>
      </c>
    </row>
    <row r="232" spans="1:12" ht="12.75" customHeight="1">
      <c r="A232" s="27" t="s">
        <v>654</v>
      </c>
      <c r="B232" s="14">
        <v>8435134841113</v>
      </c>
      <c r="C232" s="19" t="s">
        <v>330</v>
      </c>
      <c r="D232" s="16" t="s">
        <v>1364</v>
      </c>
      <c r="E232" s="16" t="s">
        <v>1364</v>
      </c>
      <c r="F232" s="16" t="s">
        <v>1367</v>
      </c>
      <c r="G232" s="21">
        <v>1</v>
      </c>
      <c r="H232" s="19" t="s">
        <v>736</v>
      </c>
      <c r="I232" s="17">
        <v>225</v>
      </c>
      <c r="J232" s="20"/>
      <c r="K232" s="28"/>
      <c r="L232" s="60">
        <v>4024</v>
      </c>
    </row>
    <row r="233" spans="1:12" ht="12.75" customHeight="1">
      <c r="A233" s="27" t="s">
        <v>643</v>
      </c>
      <c r="B233" s="14">
        <v>8435134841120</v>
      </c>
      <c r="C233" s="19" t="s">
        <v>331</v>
      </c>
      <c r="D233" s="16" t="s">
        <v>1364</v>
      </c>
      <c r="E233" s="16" t="s">
        <v>1364</v>
      </c>
      <c r="F233" s="16" t="s">
        <v>1367</v>
      </c>
      <c r="G233" s="21">
        <v>1</v>
      </c>
      <c r="H233" s="19" t="s">
        <v>736</v>
      </c>
      <c r="I233" s="17">
        <v>165</v>
      </c>
      <c r="J233" s="20"/>
      <c r="K233" s="28"/>
      <c r="L233" s="60">
        <v>2552</v>
      </c>
    </row>
    <row r="234" spans="1:12" ht="12.75" customHeight="1">
      <c r="A234" s="27" t="s">
        <v>644</v>
      </c>
      <c r="B234" s="14">
        <v>8435134841137</v>
      </c>
      <c r="C234" s="19" t="s">
        <v>332</v>
      </c>
      <c r="D234" s="16" t="s">
        <v>1364</v>
      </c>
      <c r="E234" s="16" t="s">
        <v>1364</v>
      </c>
      <c r="F234" s="16" t="s">
        <v>1367</v>
      </c>
      <c r="G234" s="21">
        <v>1</v>
      </c>
      <c r="H234" s="19" t="s">
        <v>736</v>
      </c>
      <c r="I234" s="17">
        <v>195</v>
      </c>
      <c r="J234" s="20"/>
      <c r="K234" s="28"/>
      <c r="L234" s="60">
        <v>3044</v>
      </c>
    </row>
    <row r="235" spans="1:12" ht="12.75" customHeight="1">
      <c r="A235" s="27" t="s">
        <v>645</v>
      </c>
      <c r="B235" s="14">
        <v>8435134841144</v>
      </c>
      <c r="C235" s="19" t="s">
        <v>333</v>
      </c>
      <c r="D235" s="16" t="s">
        <v>1364</v>
      </c>
      <c r="E235" s="16" t="s">
        <v>1364</v>
      </c>
      <c r="F235" s="16" t="s">
        <v>1367</v>
      </c>
      <c r="G235" s="21">
        <v>1</v>
      </c>
      <c r="H235" s="19" t="s">
        <v>736</v>
      </c>
      <c r="I235" s="17">
        <v>245</v>
      </c>
      <c r="J235" s="20"/>
      <c r="K235" s="28"/>
      <c r="L235" s="60">
        <v>3777</v>
      </c>
    </row>
    <row r="236" spans="1:12" ht="12.75" customHeight="1">
      <c r="A236" s="27" t="s">
        <v>655</v>
      </c>
      <c r="B236" s="14">
        <v>8435134841151</v>
      </c>
      <c r="C236" s="19" t="s">
        <v>334</v>
      </c>
      <c r="D236" s="16" t="s">
        <v>1364</v>
      </c>
      <c r="E236" s="16" t="s">
        <v>1364</v>
      </c>
      <c r="F236" s="16" t="s">
        <v>1367</v>
      </c>
      <c r="G236" s="21">
        <v>1</v>
      </c>
      <c r="H236" s="19" t="s">
        <v>736</v>
      </c>
      <c r="I236" s="17">
        <v>165</v>
      </c>
      <c r="J236" s="20"/>
      <c r="K236" s="28"/>
      <c r="L236" s="60">
        <v>2713</v>
      </c>
    </row>
    <row r="237" spans="1:12" ht="12.75" customHeight="1">
      <c r="A237" s="27" t="s">
        <v>656</v>
      </c>
      <c r="B237" s="14">
        <v>8435134841168</v>
      </c>
      <c r="C237" s="19" t="s">
        <v>335</v>
      </c>
      <c r="D237" s="16" t="s">
        <v>1364</v>
      </c>
      <c r="E237" s="16" t="s">
        <v>1364</v>
      </c>
      <c r="F237" s="16" t="s">
        <v>1367</v>
      </c>
      <c r="G237" s="21">
        <v>1</v>
      </c>
      <c r="H237" s="19" t="s">
        <v>736</v>
      </c>
      <c r="I237" s="17">
        <v>195</v>
      </c>
      <c r="J237" s="20"/>
      <c r="K237" s="28"/>
      <c r="L237" s="60">
        <v>3308</v>
      </c>
    </row>
    <row r="238" spans="1:12" ht="12.75" customHeight="1">
      <c r="A238" s="27" t="s">
        <v>657</v>
      </c>
      <c r="B238" s="14">
        <v>8435134841175</v>
      </c>
      <c r="C238" s="19" t="s">
        <v>336</v>
      </c>
      <c r="D238" s="16" t="s">
        <v>1364</v>
      </c>
      <c r="E238" s="16" t="s">
        <v>1364</v>
      </c>
      <c r="F238" s="16" t="s">
        <v>1367</v>
      </c>
      <c r="G238" s="21">
        <v>1</v>
      </c>
      <c r="H238" s="19" t="s">
        <v>736</v>
      </c>
      <c r="I238" s="17">
        <v>245</v>
      </c>
      <c r="J238" s="20"/>
      <c r="K238" s="28"/>
      <c r="L238" s="60">
        <v>4043</v>
      </c>
    </row>
    <row r="239" spans="1:12" ht="12.75" customHeight="1">
      <c r="A239" s="27" t="s">
        <v>646</v>
      </c>
      <c r="B239" s="14">
        <v>8435134841182</v>
      </c>
      <c r="C239" s="19" t="s">
        <v>337</v>
      </c>
      <c r="D239" s="16" t="s">
        <v>1364</v>
      </c>
      <c r="E239" s="16" t="s">
        <v>1364</v>
      </c>
      <c r="F239" s="16" t="s">
        <v>1367</v>
      </c>
      <c r="G239" s="21">
        <v>1</v>
      </c>
      <c r="H239" s="19" t="s">
        <v>736</v>
      </c>
      <c r="I239" s="17">
        <v>165</v>
      </c>
      <c r="J239" s="20"/>
      <c r="K239" s="28"/>
      <c r="L239" s="60">
        <v>2749</v>
      </c>
    </row>
    <row r="240" spans="1:12" ht="12.75" customHeight="1">
      <c r="A240" s="27" t="s">
        <v>647</v>
      </c>
      <c r="B240" s="14">
        <v>8435134841199</v>
      </c>
      <c r="C240" s="19" t="s">
        <v>338</v>
      </c>
      <c r="D240" s="16" t="s">
        <v>1364</v>
      </c>
      <c r="E240" s="16" t="s">
        <v>1364</v>
      </c>
      <c r="F240" s="16" t="s">
        <v>1367</v>
      </c>
      <c r="G240" s="21">
        <v>1</v>
      </c>
      <c r="H240" s="19" t="s">
        <v>736</v>
      </c>
      <c r="I240" s="17">
        <v>195</v>
      </c>
      <c r="J240" s="20"/>
      <c r="K240" s="28"/>
      <c r="L240" s="60">
        <v>3240</v>
      </c>
    </row>
    <row r="241" spans="1:12" ht="12.75" customHeight="1">
      <c r="A241" s="27" t="s">
        <v>648</v>
      </c>
      <c r="B241" s="14">
        <v>8435134841205</v>
      </c>
      <c r="C241" s="19" t="s">
        <v>339</v>
      </c>
      <c r="D241" s="16" t="s">
        <v>1364</v>
      </c>
      <c r="E241" s="16" t="s">
        <v>1364</v>
      </c>
      <c r="F241" s="16" t="s">
        <v>1367</v>
      </c>
      <c r="G241" s="21">
        <v>1</v>
      </c>
      <c r="H241" s="19" t="s">
        <v>736</v>
      </c>
      <c r="I241" s="17">
        <v>245</v>
      </c>
      <c r="J241" s="20"/>
      <c r="K241" s="28"/>
      <c r="L241" s="60">
        <v>3974</v>
      </c>
    </row>
    <row r="242" spans="1:12" ht="12.75" customHeight="1">
      <c r="A242" s="27" t="s">
        <v>658</v>
      </c>
      <c r="B242" s="14">
        <v>8435134841212</v>
      </c>
      <c r="C242" s="19" t="s">
        <v>340</v>
      </c>
      <c r="D242" s="16" t="s">
        <v>1364</v>
      </c>
      <c r="E242" s="16" t="s">
        <v>1364</v>
      </c>
      <c r="F242" s="16" t="s">
        <v>1367</v>
      </c>
      <c r="G242" s="21">
        <v>1</v>
      </c>
      <c r="H242" s="19" t="s">
        <v>736</v>
      </c>
      <c r="I242" s="17">
        <v>165</v>
      </c>
      <c r="J242" s="20"/>
      <c r="K242" s="28"/>
      <c r="L242" s="60">
        <v>2851</v>
      </c>
    </row>
    <row r="243" spans="1:12" ht="12.75" customHeight="1">
      <c r="A243" s="27" t="s">
        <v>659</v>
      </c>
      <c r="B243" s="14">
        <v>8435134841229</v>
      </c>
      <c r="C243" s="19" t="s">
        <v>341</v>
      </c>
      <c r="D243" s="16" t="s">
        <v>1364</v>
      </c>
      <c r="E243" s="16" t="s">
        <v>1364</v>
      </c>
      <c r="F243" s="16" t="s">
        <v>1367</v>
      </c>
      <c r="G243" s="21">
        <v>1</v>
      </c>
      <c r="H243" s="19" t="s">
        <v>736</v>
      </c>
      <c r="I243" s="17">
        <v>195</v>
      </c>
      <c r="J243" s="20"/>
      <c r="K243" s="28"/>
      <c r="L243" s="60">
        <v>3505</v>
      </c>
    </row>
    <row r="244" spans="1:12" ht="12.75" customHeight="1">
      <c r="A244" s="27" t="s">
        <v>660</v>
      </c>
      <c r="B244" s="14">
        <v>8435134841236</v>
      </c>
      <c r="C244" s="19" t="s">
        <v>342</v>
      </c>
      <c r="D244" s="16" t="s">
        <v>1364</v>
      </c>
      <c r="E244" s="16" t="s">
        <v>1364</v>
      </c>
      <c r="F244" s="16" t="s">
        <v>1367</v>
      </c>
      <c r="G244" s="21">
        <v>1</v>
      </c>
      <c r="H244" s="19" t="s">
        <v>736</v>
      </c>
      <c r="I244" s="17">
        <v>245</v>
      </c>
      <c r="J244" s="20"/>
      <c r="K244" s="28"/>
      <c r="L244" s="60">
        <v>4238</v>
      </c>
    </row>
    <row r="245" spans="1:12" ht="12.75" customHeight="1">
      <c r="A245" s="27" t="s">
        <v>1507</v>
      </c>
      <c r="B245" s="32">
        <v>8435134851693</v>
      </c>
      <c r="C245" s="15" t="s">
        <v>1508</v>
      </c>
      <c r="D245" s="10" t="s">
        <v>1364</v>
      </c>
      <c r="E245" s="10" t="s">
        <v>1364</v>
      </c>
      <c r="F245" s="10" t="s">
        <v>1367</v>
      </c>
      <c r="G245" s="21">
        <v>1</v>
      </c>
      <c r="H245" s="8" t="s">
        <v>736</v>
      </c>
      <c r="I245" s="21">
        <v>146</v>
      </c>
      <c r="J245" s="21">
        <f>2180*800*1276</f>
        <v>2225344000</v>
      </c>
      <c r="K245" s="21" t="s">
        <v>1546</v>
      </c>
      <c r="L245" s="60">
        <v>3064</v>
      </c>
    </row>
    <row r="246" spans="1:12" ht="12.75" customHeight="1">
      <c r="A246" s="27" t="s">
        <v>1509</v>
      </c>
      <c r="B246" s="32">
        <v>8435134851709</v>
      </c>
      <c r="C246" s="15" t="s">
        <v>1510</v>
      </c>
      <c r="D246" s="10" t="s">
        <v>1364</v>
      </c>
      <c r="E246" s="10" t="s">
        <v>1364</v>
      </c>
      <c r="F246" s="10" t="s">
        <v>1367</v>
      </c>
      <c r="G246" s="21">
        <v>1</v>
      </c>
      <c r="H246" s="8" t="s">
        <v>736</v>
      </c>
      <c r="I246" s="21">
        <v>151</v>
      </c>
      <c r="J246" s="21">
        <f>2180*800*1276</f>
        <v>2225344000</v>
      </c>
      <c r="K246" s="21" t="s">
        <v>1546</v>
      </c>
      <c r="L246" s="60">
        <v>3223</v>
      </c>
    </row>
    <row r="247" spans="1:12" ht="12.75" customHeight="1">
      <c r="A247" s="27" t="s">
        <v>1511</v>
      </c>
      <c r="B247" s="32">
        <v>8435134851716</v>
      </c>
      <c r="C247" s="15" t="s">
        <v>1512</v>
      </c>
      <c r="D247" s="10" t="s">
        <v>1364</v>
      </c>
      <c r="E247" s="10" t="s">
        <v>1364</v>
      </c>
      <c r="F247" s="10" t="s">
        <v>1367</v>
      </c>
      <c r="G247" s="21">
        <v>1</v>
      </c>
      <c r="H247" s="8" t="s">
        <v>736</v>
      </c>
      <c r="I247" s="21">
        <v>147</v>
      </c>
      <c r="J247" s="21">
        <f>2180*800*1276</f>
        <v>2225344000</v>
      </c>
      <c r="K247" s="21" t="s">
        <v>1546</v>
      </c>
      <c r="L247" s="60">
        <v>3258</v>
      </c>
    </row>
    <row r="248" spans="1:12" ht="12.75" customHeight="1">
      <c r="A248" s="27" t="s">
        <v>1513</v>
      </c>
      <c r="B248" s="32">
        <v>8435134851723</v>
      </c>
      <c r="C248" s="15" t="s">
        <v>1514</v>
      </c>
      <c r="D248" s="10" t="s">
        <v>1364</v>
      </c>
      <c r="E248" s="10" t="s">
        <v>1364</v>
      </c>
      <c r="F248" s="10" t="s">
        <v>1367</v>
      </c>
      <c r="G248" s="21">
        <v>1</v>
      </c>
      <c r="H248" s="8" t="s">
        <v>736</v>
      </c>
      <c r="I248" s="21">
        <v>152</v>
      </c>
      <c r="J248" s="21">
        <f>2180*800*1276</f>
        <v>2225344000</v>
      </c>
      <c r="K248" s="21" t="s">
        <v>1546</v>
      </c>
      <c r="L248" s="60">
        <v>3358</v>
      </c>
    </row>
    <row r="249" spans="1:12" ht="12.75" customHeight="1">
      <c r="A249" s="27" t="s">
        <v>663</v>
      </c>
      <c r="B249" s="14">
        <v>8435134841243</v>
      </c>
      <c r="C249" s="19" t="s">
        <v>343</v>
      </c>
      <c r="D249" s="16" t="s">
        <v>1364</v>
      </c>
      <c r="E249" s="16" t="s">
        <v>1364</v>
      </c>
      <c r="F249" s="16" t="s">
        <v>1367</v>
      </c>
      <c r="G249" s="21">
        <v>1</v>
      </c>
      <c r="H249" s="19" t="s">
        <v>45</v>
      </c>
      <c r="I249" s="17">
        <v>192</v>
      </c>
      <c r="J249" s="20"/>
      <c r="K249" s="28"/>
      <c r="L249" s="60">
        <v>3322</v>
      </c>
    </row>
    <row r="250" spans="1:12" ht="12.75" customHeight="1">
      <c r="A250" s="27" t="s">
        <v>664</v>
      </c>
      <c r="B250" s="14">
        <v>8435134841250</v>
      </c>
      <c r="C250" s="19" t="s">
        <v>344</v>
      </c>
      <c r="D250" s="16" t="s">
        <v>1364</v>
      </c>
      <c r="E250" s="16" t="s">
        <v>1364</v>
      </c>
      <c r="F250" s="16" t="s">
        <v>1367</v>
      </c>
      <c r="G250" s="21">
        <v>1</v>
      </c>
      <c r="H250" s="19" t="s">
        <v>45</v>
      </c>
      <c r="I250" s="17">
        <v>229</v>
      </c>
      <c r="J250" s="20"/>
      <c r="K250" s="28"/>
      <c r="L250" s="52">
        <v>3981</v>
      </c>
    </row>
    <row r="251" spans="1:12" ht="12.75" customHeight="1">
      <c r="A251" s="27" t="s">
        <v>665</v>
      </c>
      <c r="B251" s="14">
        <v>8435134841267</v>
      </c>
      <c r="C251" s="19" t="s">
        <v>345</v>
      </c>
      <c r="D251" s="16" t="s">
        <v>1364</v>
      </c>
      <c r="E251" s="16" t="s">
        <v>1364</v>
      </c>
      <c r="F251" s="16" t="s">
        <v>1364</v>
      </c>
      <c r="G251" s="21">
        <v>1</v>
      </c>
      <c r="H251" s="19" t="s">
        <v>45</v>
      </c>
      <c r="I251" s="17">
        <v>264</v>
      </c>
      <c r="J251" s="20"/>
      <c r="K251" s="28"/>
      <c r="L251" s="52">
        <v>4860</v>
      </c>
    </row>
    <row r="252" spans="1:12" ht="12.75" customHeight="1">
      <c r="A252" s="27" t="s">
        <v>666</v>
      </c>
      <c r="B252" s="14">
        <v>8435134841274</v>
      </c>
      <c r="C252" s="19" t="s">
        <v>346</v>
      </c>
      <c r="D252" s="16" t="s">
        <v>1364</v>
      </c>
      <c r="E252" s="16" t="s">
        <v>1364</v>
      </c>
      <c r="F252" s="16" t="s">
        <v>1364</v>
      </c>
      <c r="G252" s="21">
        <v>1</v>
      </c>
      <c r="H252" s="19" t="s">
        <v>45</v>
      </c>
      <c r="I252" s="17">
        <v>301</v>
      </c>
      <c r="J252" s="20"/>
      <c r="K252" s="28"/>
      <c r="L252" s="51">
        <v>5518</v>
      </c>
    </row>
    <row r="253" spans="1:12" ht="12.75" customHeight="1">
      <c r="A253" s="27" t="s">
        <v>667</v>
      </c>
      <c r="B253" s="14">
        <v>8435134841281</v>
      </c>
      <c r="C253" s="19" t="s">
        <v>347</v>
      </c>
      <c r="D253" s="16" t="s">
        <v>1364</v>
      </c>
      <c r="E253" s="16" t="s">
        <v>1364</v>
      </c>
      <c r="F253" s="16" t="s">
        <v>1364</v>
      </c>
      <c r="G253" s="21">
        <v>1</v>
      </c>
      <c r="H253" s="19" t="s">
        <v>45</v>
      </c>
      <c r="I253" s="17">
        <v>343</v>
      </c>
      <c r="J253" s="20"/>
      <c r="K253" s="28"/>
      <c r="L253" s="51">
        <v>7986</v>
      </c>
    </row>
    <row r="254" spans="1:12" ht="12.75" customHeight="1">
      <c r="A254" s="27" t="s">
        <v>668</v>
      </c>
      <c r="B254" s="14">
        <v>8435134841298</v>
      </c>
      <c r="C254" s="19" t="s">
        <v>348</v>
      </c>
      <c r="D254" s="16" t="s">
        <v>1364</v>
      </c>
      <c r="E254" s="16" t="s">
        <v>1364</v>
      </c>
      <c r="F254" s="16" t="s">
        <v>1364</v>
      </c>
      <c r="G254" s="21">
        <v>1</v>
      </c>
      <c r="H254" s="19" t="s">
        <v>45</v>
      </c>
      <c r="I254" s="17">
        <v>381</v>
      </c>
      <c r="J254" s="20"/>
      <c r="K254" s="28"/>
      <c r="L254" s="51">
        <v>8643</v>
      </c>
    </row>
    <row r="255" spans="1:12" ht="12.75" customHeight="1">
      <c r="A255" s="27" t="s">
        <v>669</v>
      </c>
      <c r="B255" s="14">
        <v>8435134841304</v>
      </c>
      <c r="C255" s="19" t="s">
        <v>349</v>
      </c>
      <c r="D255" s="16" t="s">
        <v>1364</v>
      </c>
      <c r="E255" s="16" t="s">
        <v>1364</v>
      </c>
      <c r="F255" s="16" t="s">
        <v>1364</v>
      </c>
      <c r="G255" s="21">
        <v>1</v>
      </c>
      <c r="H255" s="19" t="s">
        <v>45</v>
      </c>
      <c r="I255" s="17">
        <v>418</v>
      </c>
      <c r="J255" s="20"/>
      <c r="K255" s="28"/>
      <c r="L255" s="51">
        <v>9303</v>
      </c>
    </row>
    <row r="256" spans="1:12" ht="12.75" customHeight="1">
      <c r="A256" s="27" t="s">
        <v>670</v>
      </c>
      <c r="B256" s="14">
        <v>8435134841311</v>
      </c>
      <c r="C256" s="19" t="s">
        <v>350</v>
      </c>
      <c r="D256" s="16" t="s">
        <v>1364</v>
      </c>
      <c r="E256" s="16" t="s">
        <v>1364</v>
      </c>
      <c r="F256" s="16" t="s">
        <v>1367</v>
      </c>
      <c r="G256" s="21">
        <v>1</v>
      </c>
      <c r="H256" s="19" t="s">
        <v>45</v>
      </c>
      <c r="I256" s="17">
        <v>205</v>
      </c>
      <c r="J256" s="20"/>
      <c r="K256" s="28"/>
      <c r="L256" s="51">
        <v>3615</v>
      </c>
    </row>
    <row r="257" spans="1:12" ht="12.75" customHeight="1">
      <c r="A257" s="27" t="s">
        <v>671</v>
      </c>
      <c r="B257" s="14">
        <v>8435134841328</v>
      </c>
      <c r="C257" s="19" t="s">
        <v>351</v>
      </c>
      <c r="D257" s="16" t="s">
        <v>1364</v>
      </c>
      <c r="E257" s="16" t="s">
        <v>1364</v>
      </c>
      <c r="F257" s="16" t="s">
        <v>1367</v>
      </c>
      <c r="G257" s="21">
        <v>1</v>
      </c>
      <c r="H257" s="19" t="s">
        <v>45</v>
      </c>
      <c r="I257" s="17">
        <v>242</v>
      </c>
      <c r="J257" s="20"/>
      <c r="K257" s="28"/>
      <c r="L257" s="51">
        <v>4277</v>
      </c>
    </row>
    <row r="258" spans="1:12" ht="12.75" customHeight="1">
      <c r="A258" s="27" t="s">
        <v>672</v>
      </c>
      <c r="B258" s="14">
        <v>8435134841335</v>
      </c>
      <c r="C258" s="19" t="s">
        <v>352</v>
      </c>
      <c r="D258" s="16" t="s">
        <v>1364</v>
      </c>
      <c r="E258" s="16" t="s">
        <v>1364</v>
      </c>
      <c r="F258" s="16" t="s">
        <v>1364</v>
      </c>
      <c r="G258" s="21">
        <v>1</v>
      </c>
      <c r="H258" s="19" t="s">
        <v>45</v>
      </c>
      <c r="I258" s="17">
        <v>282</v>
      </c>
      <c r="J258" s="20"/>
      <c r="K258" s="28"/>
      <c r="L258" s="51">
        <v>5232</v>
      </c>
    </row>
    <row r="259" spans="1:12" ht="12.75" customHeight="1">
      <c r="A259" s="27" t="s">
        <v>673</v>
      </c>
      <c r="B259" s="14">
        <v>8435134841342</v>
      </c>
      <c r="C259" s="19" t="s">
        <v>353</v>
      </c>
      <c r="D259" s="16" t="s">
        <v>1364</v>
      </c>
      <c r="E259" s="16" t="s">
        <v>1364</v>
      </c>
      <c r="F259" s="16" t="s">
        <v>1364</v>
      </c>
      <c r="G259" s="21">
        <v>1</v>
      </c>
      <c r="H259" s="19" t="s">
        <v>45</v>
      </c>
      <c r="I259" s="17">
        <v>319</v>
      </c>
      <c r="J259" s="20"/>
      <c r="K259" s="28"/>
      <c r="L259" s="51">
        <v>5895</v>
      </c>
    </row>
    <row r="260" spans="1:12" ht="12.75" customHeight="1">
      <c r="A260" s="27" t="s">
        <v>674</v>
      </c>
      <c r="B260" s="14">
        <v>8435134841359</v>
      </c>
      <c r="C260" s="19" t="s">
        <v>354</v>
      </c>
      <c r="D260" s="16" t="s">
        <v>1364</v>
      </c>
      <c r="E260" s="16" t="s">
        <v>1364</v>
      </c>
      <c r="F260" s="16" t="s">
        <v>1364</v>
      </c>
      <c r="G260" s="21">
        <v>1</v>
      </c>
      <c r="H260" s="19" t="s">
        <v>45</v>
      </c>
      <c r="I260" s="17">
        <v>362</v>
      </c>
      <c r="J260" s="20"/>
      <c r="K260" s="28"/>
      <c r="L260" s="51">
        <v>8446</v>
      </c>
    </row>
    <row r="261" spans="1:12" ht="12.75" customHeight="1">
      <c r="A261" s="27" t="s">
        <v>675</v>
      </c>
      <c r="B261" s="14">
        <v>8435134841366</v>
      </c>
      <c r="C261" s="19" t="s">
        <v>355</v>
      </c>
      <c r="D261" s="16" t="s">
        <v>1364</v>
      </c>
      <c r="E261" s="16" t="s">
        <v>1364</v>
      </c>
      <c r="F261" s="16" t="s">
        <v>1364</v>
      </c>
      <c r="G261" s="21">
        <v>1</v>
      </c>
      <c r="H261" s="19" t="s">
        <v>45</v>
      </c>
      <c r="I261" s="17">
        <v>437</v>
      </c>
      <c r="J261" s="20"/>
      <c r="K261" s="28"/>
      <c r="L261" s="51">
        <v>9107</v>
      </c>
    </row>
    <row r="262" spans="1:12" ht="12.75" customHeight="1">
      <c r="A262" s="27" t="s">
        <v>676</v>
      </c>
      <c r="B262" s="14">
        <v>8435134841373</v>
      </c>
      <c r="C262" s="19" t="s">
        <v>362</v>
      </c>
      <c r="D262" s="16" t="s">
        <v>1364</v>
      </c>
      <c r="E262" s="16" t="s">
        <v>1364</v>
      </c>
      <c r="F262" s="16" t="s">
        <v>1364</v>
      </c>
      <c r="G262" s="21">
        <v>1</v>
      </c>
      <c r="H262" s="19" t="s">
        <v>45</v>
      </c>
      <c r="I262" s="17">
        <v>437</v>
      </c>
      <c r="J262" s="20"/>
      <c r="K262" s="28"/>
      <c r="L262" s="51">
        <v>9770</v>
      </c>
    </row>
    <row r="263" spans="1:12" ht="12.75" customHeight="1">
      <c r="A263" s="27" t="s">
        <v>661</v>
      </c>
      <c r="B263" s="14">
        <v>8435134841380</v>
      </c>
      <c r="C263" s="19" t="s">
        <v>363</v>
      </c>
      <c r="D263" s="16" t="s">
        <v>1364</v>
      </c>
      <c r="E263" s="16" t="s">
        <v>1364</v>
      </c>
      <c r="F263" s="16" t="s">
        <v>1367</v>
      </c>
      <c r="G263" s="21">
        <v>1</v>
      </c>
      <c r="H263" s="19" t="s">
        <v>45</v>
      </c>
      <c r="I263" s="17">
        <v>127</v>
      </c>
      <c r="J263" s="20"/>
      <c r="K263" s="28"/>
      <c r="L263" s="51">
        <v>2553</v>
      </c>
    </row>
    <row r="264" spans="1:12" ht="12.75" customHeight="1">
      <c r="A264" s="27" t="s">
        <v>662</v>
      </c>
      <c r="B264" s="14">
        <v>8435134841397</v>
      </c>
      <c r="C264" s="19" t="s">
        <v>364</v>
      </c>
      <c r="D264" s="16" t="s">
        <v>1364</v>
      </c>
      <c r="E264" s="16" t="s">
        <v>1364</v>
      </c>
      <c r="F264" s="16" t="s">
        <v>1367</v>
      </c>
      <c r="G264" s="21">
        <v>1</v>
      </c>
      <c r="H264" s="19" t="s">
        <v>45</v>
      </c>
      <c r="I264" s="17">
        <v>164</v>
      </c>
      <c r="J264" s="20"/>
      <c r="K264" s="28"/>
      <c r="L264" s="51">
        <v>3214</v>
      </c>
    </row>
    <row r="265" spans="1:12" ht="12.75" customHeight="1">
      <c r="A265" s="27" t="s">
        <v>59</v>
      </c>
      <c r="B265" s="14">
        <v>8435134845807</v>
      </c>
      <c r="C265" s="19" t="s">
        <v>58</v>
      </c>
      <c r="D265" s="16" t="s">
        <v>1364</v>
      </c>
      <c r="E265" s="16" t="s">
        <v>1364</v>
      </c>
      <c r="F265" s="16" t="s">
        <v>1364</v>
      </c>
      <c r="G265" s="21">
        <v>1</v>
      </c>
      <c r="H265" s="19" t="s">
        <v>57</v>
      </c>
      <c r="I265" s="17"/>
      <c r="J265" s="20"/>
      <c r="K265" s="28"/>
      <c r="L265" s="51">
        <v>5414</v>
      </c>
    </row>
    <row r="266" spans="1:12" ht="12.75" customHeight="1">
      <c r="A266" s="27" t="s">
        <v>496</v>
      </c>
      <c r="B266" s="14">
        <v>8435134846811</v>
      </c>
      <c r="C266" s="19" t="s">
        <v>497</v>
      </c>
      <c r="D266" s="16" t="s">
        <v>1364</v>
      </c>
      <c r="E266" s="16" t="s">
        <v>1364</v>
      </c>
      <c r="F266" s="16" t="s">
        <v>1366</v>
      </c>
      <c r="G266" s="21">
        <v>1</v>
      </c>
      <c r="H266" s="19" t="s">
        <v>498</v>
      </c>
      <c r="I266" s="17"/>
      <c r="J266" s="20"/>
      <c r="K266" s="28"/>
      <c r="L266" s="51">
        <v>5873</v>
      </c>
    </row>
    <row r="267" spans="1:12" ht="12.75" customHeight="1">
      <c r="A267" s="27" t="s">
        <v>1370</v>
      </c>
      <c r="B267" s="14">
        <v>8435134802213</v>
      </c>
      <c r="C267" s="19" t="s">
        <v>1371</v>
      </c>
      <c r="D267" s="16" t="s">
        <v>1364</v>
      </c>
      <c r="E267" s="16" t="s">
        <v>1364</v>
      </c>
      <c r="F267" s="16" t="s">
        <v>1364</v>
      </c>
      <c r="G267" s="21">
        <v>1</v>
      </c>
      <c r="H267" s="19" t="s">
        <v>553</v>
      </c>
      <c r="I267" s="17">
        <v>1.18</v>
      </c>
      <c r="J267" s="20">
        <v>5292</v>
      </c>
      <c r="K267" s="28" t="s">
        <v>554</v>
      </c>
      <c r="L267" s="51">
        <v>750</v>
      </c>
    </row>
    <row r="268" spans="1:12" ht="12.75" customHeight="1">
      <c r="A268" s="27" t="s">
        <v>555</v>
      </c>
      <c r="B268" s="14">
        <v>8435134811567</v>
      </c>
      <c r="C268" s="19" t="s">
        <v>556</v>
      </c>
      <c r="D268" s="16" t="s">
        <v>1364</v>
      </c>
      <c r="E268" s="16" t="s">
        <v>1364</v>
      </c>
      <c r="F268" s="16" t="s">
        <v>1364</v>
      </c>
      <c r="G268" s="21">
        <v>1</v>
      </c>
      <c r="H268" s="19" t="s">
        <v>553</v>
      </c>
      <c r="I268" s="17">
        <v>1.18</v>
      </c>
      <c r="J268" s="20">
        <v>5292</v>
      </c>
      <c r="K268" s="28" t="s">
        <v>554</v>
      </c>
      <c r="L268" s="51">
        <v>785</v>
      </c>
    </row>
    <row r="269" spans="1:12" ht="12.75" customHeight="1">
      <c r="A269" s="27" t="s">
        <v>13</v>
      </c>
      <c r="B269" s="14">
        <v>8435134844503</v>
      </c>
      <c r="C269" s="19" t="s">
        <v>725</v>
      </c>
      <c r="D269" s="16" t="s">
        <v>1365</v>
      </c>
      <c r="E269" s="16" t="s">
        <v>1365</v>
      </c>
      <c r="F269" s="16" t="s">
        <v>1364</v>
      </c>
      <c r="G269" s="21">
        <v>1</v>
      </c>
      <c r="H269" s="19" t="s">
        <v>880</v>
      </c>
      <c r="I269" s="17">
        <v>164</v>
      </c>
      <c r="J269" s="20">
        <v>650000</v>
      </c>
      <c r="K269" s="28" t="s">
        <v>557</v>
      </c>
      <c r="L269" s="51">
        <v>3306</v>
      </c>
    </row>
    <row r="270" spans="1:12" ht="12.75" customHeight="1">
      <c r="A270" s="27" t="s">
        <v>14</v>
      </c>
      <c r="B270" s="14">
        <v>8435134844510</v>
      </c>
      <c r="C270" s="19" t="s">
        <v>726</v>
      </c>
      <c r="D270" s="16" t="s">
        <v>1365</v>
      </c>
      <c r="E270" s="16" t="s">
        <v>1365</v>
      </c>
      <c r="F270" s="16" t="s">
        <v>1364</v>
      </c>
      <c r="G270" s="21">
        <v>1</v>
      </c>
      <c r="H270" s="19" t="s">
        <v>880</v>
      </c>
      <c r="I270" s="17">
        <v>183</v>
      </c>
      <c r="J270" s="20">
        <v>734500</v>
      </c>
      <c r="K270" s="28" t="s">
        <v>560</v>
      </c>
      <c r="L270" s="51">
        <v>3424</v>
      </c>
    </row>
    <row r="271" spans="1:12" ht="12.75" customHeight="1">
      <c r="A271" s="27" t="s">
        <v>15</v>
      </c>
      <c r="B271" s="14">
        <v>8435134844534</v>
      </c>
      <c r="C271" s="19" t="s">
        <v>723</v>
      </c>
      <c r="D271" s="16" t="s">
        <v>1365</v>
      </c>
      <c r="E271" s="16" t="s">
        <v>1364</v>
      </c>
      <c r="F271" s="16" t="s">
        <v>1364</v>
      </c>
      <c r="G271" s="21">
        <v>1</v>
      </c>
      <c r="H271" s="19" t="s">
        <v>879</v>
      </c>
      <c r="I271" s="17">
        <v>156</v>
      </c>
      <c r="J271" s="20">
        <v>650000</v>
      </c>
      <c r="K271" s="28" t="s">
        <v>557</v>
      </c>
      <c r="L271" s="51">
        <v>2996</v>
      </c>
    </row>
    <row r="272" spans="1:12" ht="12.75" customHeight="1">
      <c r="A272" s="27" t="s">
        <v>16</v>
      </c>
      <c r="B272" s="14">
        <v>8435134844558</v>
      </c>
      <c r="C272" s="19" t="s">
        <v>724</v>
      </c>
      <c r="D272" s="16" t="s">
        <v>1365</v>
      </c>
      <c r="E272" s="16" t="s">
        <v>1364</v>
      </c>
      <c r="F272" s="16" t="s">
        <v>1364</v>
      </c>
      <c r="G272" s="21">
        <v>1</v>
      </c>
      <c r="H272" s="19" t="s">
        <v>879</v>
      </c>
      <c r="I272" s="17">
        <v>175</v>
      </c>
      <c r="J272" s="20">
        <v>734500</v>
      </c>
      <c r="K272" s="28" t="s">
        <v>560</v>
      </c>
      <c r="L272" s="51">
        <v>3112</v>
      </c>
    </row>
    <row r="273" spans="1:12" ht="12.75" customHeight="1">
      <c r="A273" s="27" t="s">
        <v>1302</v>
      </c>
      <c r="B273" s="14">
        <v>8435134837871</v>
      </c>
      <c r="C273" s="19" t="s">
        <v>1303</v>
      </c>
      <c r="D273" s="16" t="s">
        <v>1365</v>
      </c>
      <c r="E273" s="16" t="s">
        <v>1368</v>
      </c>
      <c r="F273" s="16" t="s">
        <v>1364</v>
      </c>
      <c r="G273" s="21">
        <v>1</v>
      </c>
      <c r="H273" s="19" t="s">
        <v>1300</v>
      </c>
      <c r="I273" s="17"/>
      <c r="J273" s="20"/>
      <c r="K273" s="28"/>
      <c r="L273" s="51">
        <v>4423</v>
      </c>
    </row>
    <row r="274" spans="1:12" ht="12.75" customHeight="1">
      <c r="A274" s="27" t="s">
        <v>1301</v>
      </c>
      <c r="B274" s="14">
        <v>8435134837864</v>
      </c>
      <c r="C274" s="19" t="s">
        <v>1304</v>
      </c>
      <c r="D274" s="16" t="s">
        <v>1365</v>
      </c>
      <c r="E274" s="16" t="s">
        <v>1368</v>
      </c>
      <c r="F274" s="16" t="s">
        <v>1364</v>
      </c>
      <c r="G274" s="21">
        <v>1</v>
      </c>
      <c r="H274" s="19" t="s">
        <v>1300</v>
      </c>
      <c r="I274" s="17"/>
      <c r="J274" s="20"/>
      <c r="K274" s="28"/>
      <c r="L274" s="51">
        <v>4792</v>
      </c>
    </row>
    <row r="275" spans="1:12" ht="12.75" customHeight="1">
      <c r="A275" s="27" t="s">
        <v>1298</v>
      </c>
      <c r="B275" s="14">
        <v>8435134837888</v>
      </c>
      <c r="C275" s="19" t="s">
        <v>1299</v>
      </c>
      <c r="D275" s="16" t="s">
        <v>1365</v>
      </c>
      <c r="E275" s="16" t="s">
        <v>1364</v>
      </c>
      <c r="F275" s="16" t="s">
        <v>1364</v>
      </c>
      <c r="G275" s="21">
        <v>1</v>
      </c>
      <c r="H275" s="19" t="s">
        <v>1300</v>
      </c>
      <c r="I275" s="17"/>
      <c r="J275" s="20"/>
      <c r="K275" s="28"/>
      <c r="L275" s="51">
        <v>2861</v>
      </c>
    </row>
    <row r="276" spans="1:12" ht="12.75" customHeight="1">
      <c r="A276" s="27" t="s">
        <v>593</v>
      </c>
      <c r="B276" s="14">
        <v>8435134839332</v>
      </c>
      <c r="C276" s="19" t="s">
        <v>599</v>
      </c>
      <c r="D276" s="16" t="s">
        <v>1365</v>
      </c>
      <c r="E276" s="16" t="s">
        <v>1365</v>
      </c>
      <c r="F276" s="16" t="s">
        <v>1364</v>
      </c>
      <c r="G276" s="21">
        <v>1</v>
      </c>
      <c r="H276" s="19" t="s">
        <v>877</v>
      </c>
      <c r="I276" s="17">
        <v>198</v>
      </c>
      <c r="J276" s="20">
        <v>676000</v>
      </c>
      <c r="K276" s="28" t="s">
        <v>561</v>
      </c>
      <c r="L276" s="51">
        <v>3276</v>
      </c>
    </row>
    <row r="277" spans="1:12" ht="12.75" customHeight="1">
      <c r="A277" s="27" t="s">
        <v>594</v>
      </c>
      <c r="B277" s="14">
        <v>8435134839349</v>
      </c>
      <c r="C277" s="19" t="s">
        <v>605</v>
      </c>
      <c r="D277" s="16" t="s">
        <v>1365</v>
      </c>
      <c r="E277" s="16" t="s">
        <v>1365</v>
      </c>
      <c r="F277" s="16" t="s">
        <v>1364</v>
      </c>
      <c r="G277" s="21">
        <v>1</v>
      </c>
      <c r="H277" s="19" t="s">
        <v>877</v>
      </c>
      <c r="I277" s="17">
        <v>234</v>
      </c>
      <c r="J277" s="20">
        <v>734500</v>
      </c>
      <c r="K277" s="28" t="s">
        <v>560</v>
      </c>
      <c r="L277" s="51">
        <v>3390</v>
      </c>
    </row>
    <row r="278" spans="1:12" ht="12.75" customHeight="1">
      <c r="A278" s="27" t="s">
        <v>595</v>
      </c>
      <c r="B278" s="14">
        <v>8435134839356</v>
      </c>
      <c r="C278" s="19" t="s">
        <v>606</v>
      </c>
      <c r="D278" s="16" t="s">
        <v>1365</v>
      </c>
      <c r="E278" s="16" t="s">
        <v>1368</v>
      </c>
      <c r="F278" s="16" t="s">
        <v>1364</v>
      </c>
      <c r="G278" s="21">
        <v>1</v>
      </c>
      <c r="H278" s="19" t="s">
        <v>886</v>
      </c>
      <c r="I278" s="17">
        <v>298</v>
      </c>
      <c r="J278" s="20">
        <v>1210040</v>
      </c>
      <c r="K278" s="28" t="s">
        <v>562</v>
      </c>
      <c r="L278" s="51">
        <v>4551</v>
      </c>
    </row>
    <row r="279" spans="1:12" ht="12.75" customHeight="1">
      <c r="A279" s="27" t="s">
        <v>596</v>
      </c>
      <c r="B279" s="14">
        <v>8435134839363</v>
      </c>
      <c r="C279" s="19" t="s">
        <v>607</v>
      </c>
      <c r="D279" s="16" t="s">
        <v>1365</v>
      </c>
      <c r="E279" s="16" t="s">
        <v>1368</v>
      </c>
      <c r="F279" s="16" t="s">
        <v>1364</v>
      </c>
      <c r="G279" s="21">
        <v>1</v>
      </c>
      <c r="H279" s="19" t="s">
        <v>886</v>
      </c>
      <c r="I279" s="17">
        <v>338</v>
      </c>
      <c r="J279" s="20">
        <v>1326390</v>
      </c>
      <c r="K279" s="28" t="s">
        <v>563</v>
      </c>
      <c r="L279" s="51">
        <v>4731</v>
      </c>
    </row>
    <row r="280" spans="1:12" ht="12.75" customHeight="1">
      <c r="A280" s="27" t="s">
        <v>597</v>
      </c>
      <c r="B280" s="14">
        <v>8435134839370</v>
      </c>
      <c r="C280" s="19" t="s">
        <v>608</v>
      </c>
      <c r="D280" s="16" t="s">
        <v>1365</v>
      </c>
      <c r="E280" s="16" t="s">
        <v>1368</v>
      </c>
      <c r="F280" s="16" t="s">
        <v>1364</v>
      </c>
      <c r="G280" s="21">
        <v>1</v>
      </c>
      <c r="H280" s="19" t="s">
        <v>886</v>
      </c>
      <c r="I280" s="17">
        <v>301</v>
      </c>
      <c r="J280" s="20">
        <v>1210040</v>
      </c>
      <c r="K280" s="28" t="s">
        <v>562</v>
      </c>
      <c r="L280" s="51">
        <v>4906</v>
      </c>
    </row>
    <row r="281" spans="1:12" ht="12.75" customHeight="1">
      <c r="A281" s="27" t="s">
        <v>598</v>
      </c>
      <c r="B281" s="14">
        <v>8435134839387</v>
      </c>
      <c r="C281" s="19" t="s">
        <v>609</v>
      </c>
      <c r="D281" s="16" t="s">
        <v>1365</v>
      </c>
      <c r="E281" s="16" t="s">
        <v>1368</v>
      </c>
      <c r="F281" s="16" t="s">
        <v>1364</v>
      </c>
      <c r="G281" s="21">
        <v>1</v>
      </c>
      <c r="H281" s="19" t="s">
        <v>886</v>
      </c>
      <c r="I281" s="17">
        <v>341</v>
      </c>
      <c r="J281" s="20">
        <v>1326390</v>
      </c>
      <c r="K281" s="28" t="s">
        <v>563</v>
      </c>
      <c r="L281" s="51">
        <v>5089</v>
      </c>
    </row>
    <row r="282" spans="1:12" ht="12.75" customHeight="1">
      <c r="A282" s="27" t="s">
        <v>610</v>
      </c>
      <c r="B282" s="14">
        <v>8435134839394</v>
      </c>
      <c r="C282" s="19" t="s">
        <v>612</v>
      </c>
      <c r="D282" s="16" t="s">
        <v>1365</v>
      </c>
      <c r="E282" s="16" t="s">
        <v>1364</v>
      </c>
      <c r="F282" s="16" t="s">
        <v>1364</v>
      </c>
      <c r="G282" s="21">
        <v>1</v>
      </c>
      <c r="H282" s="19" t="s">
        <v>878</v>
      </c>
      <c r="I282" s="17">
        <v>190</v>
      </c>
      <c r="J282" s="20">
        <v>676000</v>
      </c>
      <c r="K282" s="28" t="s">
        <v>564</v>
      </c>
      <c r="L282" s="51">
        <v>2966</v>
      </c>
    </row>
    <row r="283" spans="1:12" ht="12.75" customHeight="1">
      <c r="A283" s="27" t="s">
        <v>611</v>
      </c>
      <c r="B283" s="14">
        <v>8435134839400</v>
      </c>
      <c r="C283" s="19" t="s">
        <v>613</v>
      </c>
      <c r="D283" s="16" t="s">
        <v>1365</v>
      </c>
      <c r="E283" s="16" t="s">
        <v>1364</v>
      </c>
      <c r="F283" s="16" t="s">
        <v>1364</v>
      </c>
      <c r="G283" s="21">
        <v>1</v>
      </c>
      <c r="H283" s="19" t="s">
        <v>878</v>
      </c>
      <c r="I283" s="17">
        <v>222</v>
      </c>
      <c r="J283" s="20">
        <v>1326390</v>
      </c>
      <c r="K283" s="28" t="s">
        <v>565</v>
      </c>
      <c r="L283" s="51">
        <v>3083</v>
      </c>
    </row>
    <row r="284" spans="1:12" ht="12.75" customHeight="1">
      <c r="A284" s="27" t="s">
        <v>617</v>
      </c>
      <c r="B284" s="14">
        <v>8435134845760</v>
      </c>
      <c r="C284" s="19" t="s">
        <v>73</v>
      </c>
      <c r="D284" s="16" t="s">
        <v>1365</v>
      </c>
      <c r="E284" s="16" t="s">
        <v>1365</v>
      </c>
      <c r="F284" s="16" t="s">
        <v>1364</v>
      </c>
      <c r="G284" s="21">
        <v>1</v>
      </c>
      <c r="H284" s="19" t="s">
        <v>61</v>
      </c>
      <c r="I284" s="17">
        <v>165</v>
      </c>
      <c r="J284" s="20"/>
      <c r="K284" s="28"/>
      <c r="L284" s="51">
        <v>3523</v>
      </c>
    </row>
    <row r="285" spans="1:12" ht="12.75" customHeight="1">
      <c r="A285" s="27" t="s">
        <v>618</v>
      </c>
      <c r="B285" s="14">
        <v>8435134845777</v>
      </c>
      <c r="C285" s="19" t="s">
        <v>74</v>
      </c>
      <c r="D285" s="16" t="s">
        <v>1365</v>
      </c>
      <c r="E285" s="16" t="s">
        <v>1365</v>
      </c>
      <c r="F285" s="16" t="s">
        <v>1364</v>
      </c>
      <c r="G285" s="21">
        <v>1</v>
      </c>
      <c r="H285" s="19" t="s">
        <v>61</v>
      </c>
      <c r="I285" s="17">
        <v>190</v>
      </c>
      <c r="J285" s="20"/>
      <c r="K285" s="28"/>
      <c r="L285" s="51">
        <v>3642</v>
      </c>
    </row>
    <row r="286" spans="1:12" ht="12.75" customHeight="1">
      <c r="A286" s="49" t="s">
        <v>1004</v>
      </c>
      <c r="B286" s="14">
        <v>8435134850337</v>
      </c>
      <c r="C286" s="25" t="s">
        <v>1005</v>
      </c>
      <c r="D286" s="26" t="s">
        <v>1365</v>
      </c>
      <c r="E286" s="26" t="s">
        <v>1365</v>
      </c>
      <c r="F286" s="16" t="s">
        <v>1364</v>
      </c>
      <c r="G286" s="21">
        <v>1</v>
      </c>
      <c r="H286" s="19" t="s">
        <v>877</v>
      </c>
      <c r="I286" s="14">
        <v>150</v>
      </c>
      <c r="J286" s="21">
        <f>1010*888*626</f>
        <v>561446880</v>
      </c>
      <c r="K286" s="21" t="s">
        <v>109</v>
      </c>
      <c r="L286" s="51">
        <v>3161</v>
      </c>
    </row>
    <row r="287" spans="1:12" ht="12.75" customHeight="1">
      <c r="A287" s="27" t="s">
        <v>849</v>
      </c>
      <c r="B287" s="14">
        <v>8435134840185</v>
      </c>
      <c r="C287" s="19" t="s">
        <v>858</v>
      </c>
      <c r="D287" s="16" t="s">
        <v>1365</v>
      </c>
      <c r="E287" s="16" t="s">
        <v>1365</v>
      </c>
      <c r="F287" s="16" t="s">
        <v>1364</v>
      </c>
      <c r="G287" s="21">
        <v>1</v>
      </c>
      <c r="H287" s="19" t="s">
        <v>884</v>
      </c>
      <c r="I287" s="17">
        <v>491</v>
      </c>
      <c r="J287" s="20" t="s">
        <v>289</v>
      </c>
      <c r="K287" s="28" t="s">
        <v>1287</v>
      </c>
      <c r="L287" s="51">
        <v>7005</v>
      </c>
    </row>
    <row r="288" spans="1:12" ht="12.75" customHeight="1">
      <c r="A288" s="27" t="s">
        <v>850</v>
      </c>
      <c r="B288" s="14">
        <v>8435134840192</v>
      </c>
      <c r="C288" s="19" t="s">
        <v>859</v>
      </c>
      <c r="D288" s="16" t="s">
        <v>1365</v>
      </c>
      <c r="E288" s="16" t="s">
        <v>1366</v>
      </c>
      <c r="F288" s="16" t="s">
        <v>1364</v>
      </c>
      <c r="G288" s="21">
        <v>1</v>
      </c>
      <c r="H288" s="19" t="s">
        <v>884</v>
      </c>
      <c r="I288" s="17">
        <v>531</v>
      </c>
      <c r="J288" s="20" t="s">
        <v>292</v>
      </c>
      <c r="K288" s="28" t="s">
        <v>1289</v>
      </c>
      <c r="L288" s="51">
        <v>7667</v>
      </c>
    </row>
    <row r="289" spans="1:12" ht="12.75" customHeight="1">
      <c r="A289" s="27" t="s">
        <v>851</v>
      </c>
      <c r="B289" s="14">
        <v>8435134840208</v>
      </c>
      <c r="C289" s="19" t="s">
        <v>860</v>
      </c>
      <c r="D289" s="16" t="s">
        <v>1365</v>
      </c>
      <c r="E289" s="16" t="s">
        <v>1365</v>
      </c>
      <c r="F289" s="16" t="s">
        <v>1364</v>
      </c>
      <c r="G289" s="21">
        <v>1</v>
      </c>
      <c r="H289" s="19" t="s">
        <v>884</v>
      </c>
      <c r="I289" s="17">
        <v>491</v>
      </c>
      <c r="J289" s="20" t="s">
        <v>289</v>
      </c>
      <c r="K289" s="28" t="s">
        <v>1287</v>
      </c>
      <c r="L289" s="51">
        <v>7322</v>
      </c>
    </row>
    <row r="290" spans="1:12" ht="12.75" customHeight="1">
      <c r="A290" s="27" t="s">
        <v>852</v>
      </c>
      <c r="B290" s="14">
        <v>8435134840215</v>
      </c>
      <c r="C290" s="19" t="s">
        <v>859</v>
      </c>
      <c r="D290" s="16" t="s">
        <v>1365</v>
      </c>
      <c r="E290" s="16" t="s">
        <v>1366</v>
      </c>
      <c r="F290" s="16" t="s">
        <v>1364</v>
      </c>
      <c r="G290" s="21">
        <v>1</v>
      </c>
      <c r="H290" s="19" t="s">
        <v>884</v>
      </c>
      <c r="I290" s="17">
        <v>531</v>
      </c>
      <c r="J290" s="20" t="s">
        <v>292</v>
      </c>
      <c r="K290" s="28" t="s">
        <v>1289</v>
      </c>
      <c r="L290" s="51">
        <v>7986</v>
      </c>
    </row>
    <row r="291" spans="1:12" ht="12.75" customHeight="1">
      <c r="A291" s="27" t="s">
        <v>853</v>
      </c>
      <c r="B291" s="14">
        <v>8435134840222</v>
      </c>
      <c r="C291" s="19" t="s">
        <v>861</v>
      </c>
      <c r="D291" s="16" t="s">
        <v>1365</v>
      </c>
      <c r="E291" s="16" t="s">
        <v>1365</v>
      </c>
      <c r="F291" s="16" t="s">
        <v>1364</v>
      </c>
      <c r="G291" s="21">
        <v>1</v>
      </c>
      <c r="H291" s="19" t="s">
        <v>884</v>
      </c>
      <c r="I291" s="17">
        <v>498</v>
      </c>
      <c r="J291" s="20" t="s">
        <v>289</v>
      </c>
      <c r="K291" s="28" t="s">
        <v>1287</v>
      </c>
      <c r="L291" s="51">
        <v>7119</v>
      </c>
    </row>
    <row r="292" spans="1:12" ht="12.75" customHeight="1">
      <c r="A292" s="27" t="s">
        <v>854</v>
      </c>
      <c r="B292" s="14">
        <v>8435134840239</v>
      </c>
      <c r="C292" s="19" t="s">
        <v>888</v>
      </c>
      <c r="D292" s="16" t="s">
        <v>1365</v>
      </c>
      <c r="E292" s="16" t="s">
        <v>1366</v>
      </c>
      <c r="F292" s="16" t="s">
        <v>1364</v>
      </c>
      <c r="G292" s="21">
        <v>1</v>
      </c>
      <c r="H292" s="19" t="s">
        <v>884</v>
      </c>
      <c r="I292" s="17">
        <v>545</v>
      </c>
      <c r="J292" s="20" t="s">
        <v>290</v>
      </c>
      <c r="K292" s="28" t="s">
        <v>1290</v>
      </c>
      <c r="L292" s="51">
        <v>7897</v>
      </c>
    </row>
    <row r="293" spans="1:12" ht="12.75" customHeight="1">
      <c r="A293" s="27" t="s">
        <v>855</v>
      </c>
      <c r="B293" s="14">
        <v>8435134840246</v>
      </c>
      <c r="C293" s="19" t="s">
        <v>861</v>
      </c>
      <c r="D293" s="16" t="s">
        <v>1365</v>
      </c>
      <c r="E293" s="16" t="s">
        <v>1365</v>
      </c>
      <c r="F293" s="16" t="s">
        <v>1364</v>
      </c>
      <c r="G293" s="21">
        <v>1</v>
      </c>
      <c r="H293" s="19" t="s">
        <v>884</v>
      </c>
      <c r="I293" s="17">
        <v>498</v>
      </c>
      <c r="J293" s="20" t="s">
        <v>289</v>
      </c>
      <c r="K293" s="28" t="s">
        <v>1287</v>
      </c>
      <c r="L293" s="51">
        <v>7435</v>
      </c>
    </row>
    <row r="294" spans="1:12" ht="12.75" customHeight="1">
      <c r="A294" s="27" t="s">
        <v>856</v>
      </c>
      <c r="B294" s="14">
        <v>8435134840253</v>
      </c>
      <c r="C294" s="19" t="s">
        <v>889</v>
      </c>
      <c r="D294" s="16" t="s">
        <v>1365</v>
      </c>
      <c r="E294" s="16" t="s">
        <v>1366</v>
      </c>
      <c r="F294" s="16" t="s">
        <v>1364</v>
      </c>
      <c r="G294" s="21">
        <v>1</v>
      </c>
      <c r="H294" s="19" t="s">
        <v>884</v>
      </c>
      <c r="I294" s="17">
        <v>545</v>
      </c>
      <c r="J294" s="20" t="s">
        <v>290</v>
      </c>
      <c r="K294" s="28" t="s">
        <v>1290</v>
      </c>
      <c r="L294" s="51">
        <v>8213</v>
      </c>
    </row>
    <row r="295" spans="1:12" ht="12.75" customHeight="1">
      <c r="A295" s="27" t="s">
        <v>890</v>
      </c>
      <c r="B295" s="14">
        <v>8435134840260</v>
      </c>
      <c r="C295" s="19" t="s">
        <v>898</v>
      </c>
      <c r="D295" s="16" t="s">
        <v>1365</v>
      </c>
      <c r="E295" s="16" t="s">
        <v>1365</v>
      </c>
      <c r="F295" s="16" t="s">
        <v>1364</v>
      </c>
      <c r="G295" s="21">
        <v>1</v>
      </c>
      <c r="H295" s="19" t="s">
        <v>884</v>
      </c>
      <c r="I295" s="17" t="s">
        <v>566</v>
      </c>
      <c r="J295" s="20" t="s">
        <v>289</v>
      </c>
      <c r="K295" s="28" t="s">
        <v>1287</v>
      </c>
      <c r="L295" s="51">
        <v>7172</v>
      </c>
    </row>
    <row r="296" spans="1:12" ht="12.75" customHeight="1">
      <c r="A296" s="27" t="s">
        <v>891</v>
      </c>
      <c r="B296" s="14">
        <v>8435134840277</v>
      </c>
      <c r="C296" s="19" t="s">
        <v>899</v>
      </c>
      <c r="D296" s="16" t="s">
        <v>1365</v>
      </c>
      <c r="E296" s="16" t="s">
        <v>1366</v>
      </c>
      <c r="F296" s="16" t="s">
        <v>1364</v>
      </c>
      <c r="G296" s="21">
        <v>1</v>
      </c>
      <c r="H296" s="19" t="s">
        <v>884</v>
      </c>
      <c r="I296" s="17" t="s">
        <v>567</v>
      </c>
      <c r="J296" s="20" t="s">
        <v>290</v>
      </c>
      <c r="K296" s="28" t="s">
        <v>1288</v>
      </c>
      <c r="L296" s="51">
        <v>7834</v>
      </c>
    </row>
    <row r="297" spans="1:12" ht="12.75" customHeight="1">
      <c r="A297" s="27" t="s">
        <v>892</v>
      </c>
      <c r="B297" s="14">
        <v>8435134840284</v>
      </c>
      <c r="C297" s="19" t="s">
        <v>905</v>
      </c>
      <c r="D297" s="16" t="s">
        <v>1365</v>
      </c>
      <c r="E297" s="16" t="s">
        <v>1365</v>
      </c>
      <c r="F297" s="16" t="s">
        <v>1364</v>
      </c>
      <c r="G297" s="21">
        <v>1</v>
      </c>
      <c r="H297" s="19" t="s">
        <v>884</v>
      </c>
      <c r="I297" s="17" t="s">
        <v>566</v>
      </c>
      <c r="J297" s="20" t="s">
        <v>289</v>
      </c>
      <c r="K297" s="28" t="s">
        <v>1287</v>
      </c>
      <c r="L297" s="51">
        <v>7490</v>
      </c>
    </row>
    <row r="298" spans="1:12" ht="12.75" customHeight="1">
      <c r="A298" s="27" t="s">
        <v>893</v>
      </c>
      <c r="B298" s="14">
        <v>8435134840291</v>
      </c>
      <c r="C298" s="19" t="s">
        <v>906</v>
      </c>
      <c r="D298" s="16" t="s">
        <v>1365</v>
      </c>
      <c r="E298" s="16" t="s">
        <v>1366</v>
      </c>
      <c r="F298" s="16" t="s">
        <v>1364</v>
      </c>
      <c r="G298" s="21">
        <v>1</v>
      </c>
      <c r="H298" s="19" t="s">
        <v>884</v>
      </c>
      <c r="I298" s="17" t="s">
        <v>567</v>
      </c>
      <c r="J298" s="20" t="s">
        <v>290</v>
      </c>
      <c r="K298" s="28" t="s">
        <v>1288</v>
      </c>
      <c r="L298" s="51">
        <v>8152</v>
      </c>
    </row>
    <row r="299" spans="1:12" ht="12.75" customHeight="1">
      <c r="A299" s="27" t="s">
        <v>894</v>
      </c>
      <c r="B299" s="14">
        <v>8435134840307</v>
      </c>
      <c r="C299" s="19" t="s">
        <v>907</v>
      </c>
      <c r="D299" s="16" t="s">
        <v>1365</v>
      </c>
      <c r="E299" s="16" t="s">
        <v>1365</v>
      </c>
      <c r="F299" s="16" t="s">
        <v>1364</v>
      </c>
      <c r="G299" s="21">
        <v>1</v>
      </c>
      <c r="H299" s="19" t="s">
        <v>884</v>
      </c>
      <c r="I299" s="17" t="s">
        <v>568</v>
      </c>
      <c r="J299" s="20" t="s">
        <v>292</v>
      </c>
      <c r="K299" s="28" t="s">
        <v>1289</v>
      </c>
      <c r="L299" s="51">
        <v>7286</v>
      </c>
    </row>
    <row r="300" spans="1:12" ht="12.75" customHeight="1">
      <c r="A300" s="27" t="s">
        <v>895</v>
      </c>
      <c r="B300" s="14">
        <v>8435134840314</v>
      </c>
      <c r="C300" s="19" t="s">
        <v>908</v>
      </c>
      <c r="D300" s="16" t="s">
        <v>1365</v>
      </c>
      <c r="E300" s="16" t="s">
        <v>1366</v>
      </c>
      <c r="F300" s="16" t="s">
        <v>1364</v>
      </c>
      <c r="G300" s="21">
        <v>1</v>
      </c>
      <c r="H300" s="19" t="s">
        <v>884</v>
      </c>
      <c r="I300" s="17" t="s">
        <v>569</v>
      </c>
      <c r="J300" s="20" t="s">
        <v>291</v>
      </c>
      <c r="K300" s="28" t="s">
        <v>1290</v>
      </c>
      <c r="L300" s="51">
        <v>8063</v>
      </c>
    </row>
    <row r="301" spans="1:12" ht="12.75" customHeight="1">
      <c r="A301" s="27" t="s">
        <v>896</v>
      </c>
      <c r="B301" s="14">
        <v>8435134840321</v>
      </c>
      <c r="C301" s="19" t="s">
        <v>909</v>
      </c>
      <c r="D301" s="16" t="s">
        <v>1365</v>
      </c>
      <c r="E301" s="16" t="s">
        <v>1365</v>
      </c>
      <c r="F301" s="16" t="s">
        <v>1364</v>
      </c>
      <c r="G301" s="21">
        <v>1</v>
      </c>
      <c r="H301" s="19" t="s">
        <v>884</v>
      </c>
      <c r="I301" s="17" t="s">
        <v>568</v>
      </c>
      <c r="J301" s="20" t="s">
        <v>292</v>
      </c>
      <c r="K301" s="28" t="s">
        <v>1289</v>
      </c>
      <c r="L301" s="51">
        <v>7603</v>
      </c>
    </row>
    <row r="302" spans="1:12" ht="12.75" customHeight="1">
      <c r="A302" s="27" t="s">
        <v>897</v>
      </c>
      <c r="B302" s="14">
        <v>8435134840338</v>
      </c>
      <c r="C302" s="19" t="s">
        <v>910</v>
      </c>
      <c r="D302" s="16" t="s">
        <v>1365</v>
      </c>
      <c r="E302" s="16" t="s">
        <v>1366</v>
      </c>
      <c r="F302" s="16" t="s">
        <v>1364</v>
      </c>
      <c r="G302" s="21">
        <v>1</v>
      </c>
      <c r="H302" s="19" t="s">
        <v>884</v>
      </c>
      <c r="I302" s="17" t="s">
        <v>569</v>
      </c>
      <c r="J302" s="20" t="s">
        <v>291</v>
      </c>
      <c r="K302" s="28" t="s">
        <v>1290</v>
      </c>
      <c r="L302" s="51">
        <v>8382</v>
      </c>
    </row>
    <row r="303" spans="1:12" ht="12.75" customHeight="1">
      <c r="A303" s="27" t="s">
        <v>1070</v>
      </c>
      <c r="B303" s="14">
        <v>8435134840147</v>
      </c>
      <c r="C303" s="19" t="s">
        <v>1074</v>
      </c>
      <c r="D303" s="16" t="s">
        <v>1365</v>
      </c>
      <c r="E303" s="16" t="s">
        <v>1365</v>
      </c>
      <c r="F303" s="16" t="s">
        <v>1364</v>
      </c>
      <c r="G303" s="21">
        <v>1</v>
      </c>
      <c r="H303" s="19" t="s">
        <v>885</v>
      </c>
      <c r="I303" s="17">
        <v>364</v>
      </c>
      <c r="J303" s="20">
        <f>217.5*104*80</f>
        <v>1809600</v>
      </c>
      <c r="K303" s="28" t="s">
        <v>1346</v>
      </c>
      <c r="L303" s="51">
        <v>5363</v>
      </c>
    </row>
    <row r="304" spans="1:12" ht="12.75" customHeight="1">
      <c r="A304" s="27" t="s">
        <v>1071</v>
      </c>
      <c r="B304" s="14">
        <v>8435134840154</v>
      </c>
      <c r="C304" s="19" t="s">
        <v>1075</v>
      </c>
      <c r="D304" s="16" t="s">
        <v>1365</v>
      </c>
      <c r="E304" s="16" t="s">
        <v>1365</v>
      </c>
      <c r="F304" s="16" t="s">
        <v>1364</v>
      </c>
      <c r="G304" s="21">
        <v>1</v>
      </c>
      <c r="H304" s="19" t="s">
        <v>885</v>
      </c>
      <c r="I304" s="17">
        <v>364</v>
      </c>
      <c r="J304" s="20">
        <f>217.5*104*80</f>
        <v>1809600</v>
      </c>
      <c r="K304" s="28" t="s">
        <v>1346</v>
      </c>
      <c r="L304" s="51">
        <v>5683</v>
      </c>
    </row>
    <row r="305" spans="1:12" ht="12.75" customHeight="1">
      <c r="A305" s="27" t="s">
        <v>1072</v>
      </c>
      <c r="B305" s="14">
        <v>8435134840161</v>
      </c>
      <c r="C305" s="19" t="s">
        <v>1076</v>
      </c>
      <c r="D305" s="16" t="s">
        <v>1365</v>
      </c>
      <c r="E305" s="16" t="s">
        <v>1365</v>
      </c>
      <c r="F305" s="16" t="s">
        <v>1364</v>
      </c>
      <c r="G305" s="21">
        <v>1</v>
      </c>
      <c r="H305" s="19" t="s">
        <v>885</v>
      </c>
      <c r="I305" s="17">
        <v>374</v>
      </c>
      <c r="J305" s="20"/>
      <c r="K305" s="28"/>
      <c r="L305" s="51">
        <v>5479</v>
      </c>
    </row>
    <row r="306" spans="1:12" ht="12.75" customHeight="1">
      <c r="A306" s="27" t="s">
        <v>1073</v>
      </c>
      <c r="B306" s="14">
        <v>8435134840178</v>
      </c>
      <c r="C306" s="19" t="s">
        <v>1077</v>
      </c>
      <c r="D306" s="16" t="s">
        <v>1365</v>
      </c>
      <c r="E306" s="16" t="s">
        <v>1365</v>
      </c>
      <c r="F306" s="16" t="s">
        <v>1364</v>
      </c>
      <c r="G306" s="21">
        <v>1</v>
      </c>
      <c r="H306" s="19" t="s">
        <v>885</v>
      </c>
      <c r="I306" s="17">
        <v>374</v>
      </c>
      <c r="J306" s="20">
        <f>217.5*124*80</f>
        <v>2157600</v>
      </c>
      <c r="K306" s="28" t="s">
        <v>1347</v>
      </c>
      <c r="L306" s="51">
        <v>5798</v>
      </c>
    </row>
    <row r="307" spans="1:12" ht="12.75" customHeight="1">
      <c r="A307" s="27" t="s">
        <v>1078</v>
      </c>
      <c r="B307" s="14">
        <v>8435134840345</v>
      </c>
      <c r="C307" s="19" t="s">
        <v>1082</v>
      </c>
      <c r="D307" s="16" t="s">
        <v>1365</v>
      </c>
      <c r="E307" s="16" t="s">
        <v>1365</v>
      </c>
      <c r="F307" s="16" t="s">
        <v>1364</v>
      </c>
      <c r="G307" s="21">
        <v>1</v>
      </c>
      <c r="H307" s="19" t="s">
        <v>885</v>
      </c>
      <c r="I307" s="17">
        <v>384</v>
      </c>
      <c r="J307" s="20">
        <f>217.5*104*80</f>
        <v>1809600</v>
      </c>
      <c r="K307" s="28" t="s">
        <v>1346</v>
      </c>
      <c r="L307" s="51">
        <v>5470</v>
      </c>
    </row>
    <row r="308" spans="1:12" ht="12.75" customHeight="1">
      <c r="A308" s="27" t="s">
        <v>1079</v>
      </c>
      <c r="B308" s="14">
        <v>8435134840352</v>
      </c>
      <c r="C308" s="19" t="s">
        <v>1083</v>
      </c>
      <c r="D308" s="16" t="s">
        <v>1365</v>
      </c>
      <c r="E308" s="16" t="s">
        <v>1365</v>
      </c>
      <c r="F308" s="16" t="s">
        <v>1364</v>
      </c>
      <c r="G308" s="21">
        <v>1</v>
      </c>
      <c r="H308" s="19" t="s">
        <v>885</v>
      </c>
      <c r="I308" s="17">
        <v>384</v>
      </c>
      <c r="J308" s="20">
        <f>217.5*104*80</f>
        <v>1809600</v>
      </c>
      <c r="K308" s="28" t="s">
        <v>1346</v>
      </c>
      <c r="L308" s="51">
        <v>5792</v>
      </c>
    </row>
    <row r="309" spans="1:12" ht="12.75" customHeight="1">
      <c r="A309" s="27" t="s">
        <v>1080</v>
      </c>
      <c r="B309" s="14">
        <v>8435134840369</v>
      </c>
      <c r="C309" s="19" t="s">
        <v>1084</v>
      </c>
      <c r="D309" s="16" t="s">
        <v>1365</v>
      </c>
      <c r="E309" s="16" t="s">
        <v>1365</v>
      </c>
      <c r="F309" s="16" t="s">
        <v>1364</v>
      </c>
      <c r="G309" s="21">
        <v>1</v>
      </c>
      <c r="H309" s="19" t="s">
        <v>885</v>
      </c>
      <c r="I309" s="17">
        <v>391</v>
      </c>
      <c r="J309" s="20"/>
      <c r="K309" s="28"/>
      <c r="L309" s="51">
        <v>5586</v>
      </c>
    </row>
    <row r="310" spans="1:12" ht="12.75" customHeight="1">
      <c r="A310" s="27" t="s">
        <v>1081</v>
      </c>
      <c r="B310" s="14">
        <v>8435134840376</v>
      </c>
      <c r="C310" s="19" t="s">
        <v>1085</v>
      </c>
      <c r="D310" s="16" t="s">
        <v>1365</v>
      </c>
      <c r="E310" s="16" t="s">
        <v>1365</v>
      </c>
      <c r="F310" s="16" t="s">
        <v>1364</v>
      </c>
      <c r="G310" s="21">
        <v>1</v>
      </c>
      <c r="H310" s="19" t="s">
        <v>885</v>
      </c>
      <c r="I310" s="17">
        <v>391</v>
      </c>
      <c r="J310" s="20">
        <f>217.5*124*80</f>
        <v>2157600</v>
      </c>
      <c r="K310" s="28" t="s">
        <v>1347</v>
      </c>
      <c r="L310" s="51">
        <v>5907</v>
      </c>
    </row>
    <row r="311" spans="1:12" ht="12.75" customHeight="1">
      <c r="A311" s="27" t="s">
        <v>1515</v>
      </c>
      <c r="B311" s="32">
        <v>8435134851969</v>
      </c>
      <c r="C311" s="15" t="s">
        <v>1516</v>
      </c>
      <c r="D311" s="10" t="s">
        <v>1365</v>
      </c>
      <c r="E311" s="10" t="s">
        <v>1365</v>
      </c>
      <c r="F311" s="10" t="s">
        <v>1364</v>
      </c>
      <c r="G311" s="21">
        <v>1</v>
      </c>
      <c r="H311" s="8" t="s">
        <v>1539</v>
      </c>
      <c r="I311" s="21">
        <v>401</v>
      </c>
      <c r="J311" s="21">
        <f>2170*1176*920</f>
        <v>2347766400</v>
      </c>
      <c r="K311" s="21" t="s">
        <v>1547</v>
      </c>
      <c r="L311" s="51">
        <v>5980</v>
      </c>
    </row>
    <row r="312" spans="1:12" ht="12.75" customHeight="1">
      <c r="A312" s="27" t="s">
        <v>1517</v>
      </c>
      <c r="B312" s="32">
        <v>8435134851976</v>
      </c>
      <c r="C312" s="15" t="s">
        <v>1518</v>
      </c>
      <c r="D312" s="10" t="s">
        <v>1365</v>
      </c>
      <c r="E312" s="10" t="s">
        <v>1365</v>
      </c>
      <c r="F312" s="10" t="s">
        <v>1364</v>
      </c>
      <c r="G312" s="21">
        <v>1</v>
      </c>
      <c r="H312" s="8" t="s">
        <v>1539</v>
      </c>
      <c r="I312" s="21">
        <v>401</v>
      </c>
      <c r="J312" s="21">
        <f>2170*1176*920</f>
        <v>2347766400</v>
      </c>
      <c r="K312" s="21" t="s">
        <v>1547</v>
      </c>
      <c r="L312" s="51">
        <v>6299</v>
      </c>
    </row>
    <row r="313" spans="1:12" ht="12.75" customHeight="1">
      <c r="A313" s="27" t="s">
        <v>1519</v>
      </c>
      <c r="B313" s="32">
        <v>8435134851983</v>
      </c>
      <c r="C313" s="15" t="s">
        <v>1520</v>
      </c>
      <c r="D313" s="10" t="s">
        <v>1365</v>
      </c>
      <c r="E313" s="10" t="s">
        <v>1365</v>
      </c>
      <c r="F313" s="10" t="s">
        <v>1364</v>
      </c>
      <c r="G313" s="9">
        <v>1</v>
      </c>
      <c r="H313" s="8" t="s">
        <v>1539</v>
      </c>
      <c r="I313" s="21">
        <v>421</v>
      </c>
      <c r="J313" s="21">
        <f>2170*1176*920</f>
        <v>2347766400</v>
      </c>
      <c r="K313" s="21" t="s">
        <v>1547</v>
      </c>
      <c r="L313" s="51">
        <v>6090</v>
      </c>
    </row>
    <row r="314" spans="1:12" ht="12.75" customHeight="1">
      <c r="A314" s="27" t="s">
        <v>1521</v>
      </c>
      <c r="B314" s="32">
        <v>8435134851990</v>
      </c>
      <c r="C314" s="15" t="s">
        <v>1522</v>
      </c>
      <c r="D314" s="10" t="s">
        <v>1365</v>
      </c>
      <c r="E314" s="10" t="s">
        <v>1365</v>
      </c>
      <c r="F314" s="10" t="s">
        <v>1364</v>
      </c>
      <c r="G314" s="9">
        <v>1</v>
      </c>
      <c r="H314" s="8" t="s">
        <v>1539</v>
      </c>
      <c r="I314" s="21">
        <v>421</v>
      </c>
      <c r="J314" s="21">
        <f>2170*1176*920</f>
        <v>2347766400</v>
      </c>
      <c r="K314" s="21" t="s">
        <v>1547</v>
      </c>
      <c r="L314" s="51">
        <v>6409</v>
      </c>
    </row>
    <row r="315" spans="1:12" ht="12.75" customHeight="1">
      <c r="A315" s="27" t="s">
        <v>1006</v>
      </c>
      <c r="B315" s="14">
        <v>8435134848730</v>
      </c>
      <c r="C315" s="11" t="s">
        <v>1009</v>
      </c>
      <c r="D315" s="26" t="s">
        <v>1365</v>
      </c>
      <c r="E315" s="26" t="s">
        <v>1365</v>
      </c>
      <c r="F315" s="16" t="s">
        <v>1364</v>
      </c>
      <c r="G315" s="21">
        <v>1</v>
      </c>
      <c r="H315" s="8" t="s">
        <v>1012</v>
      </c>
      <c r="I315" s="17">
        <v>34.6</v>
      </c>
      <c r="J315" s="12"/>
      <c r="K315" s="12"/>
      <c r="L315" s="51" t="s">
        <v>1929</v>
      </c>
    </row>
    <row r="316" spans="1:12" ht="12.75" customHeight="1">
      <c r="A316" s="27" t="s">
        <v>1007</v>
      </c>
      <c r="B316" s="14">
        <v>8435134848754</v>
      </c>
      <c r="C316" s="11" t="s">
        <v>1010</v>
      </c>
      <c r="D316" s="26" t="s">
        <v>1365</v>
      </c>
      <c r="E316" s="26" t="s">
        <v>1365</v>
      </c>
      <c r="F316" s="16" t="s">
        <v>1364</v>
      </c>
      <c r="G316" s="21">
        <v>1</v>
      </c>
      <c r="H316" s="8" t="s">
        <v>1012</v>
      </c>
      <c r="I316" s="17">
        <v>35.9</v>
      </c>
      <c r="J316" s="12"/>
      <c r="K316" s="12"/>
      <c r="L316" s="51" t="s">
        <v>1929</v>
      </c>
    </row>
    <row r="317" spans="1:12" ht="12.75" customHeight="1">
      <c r="A317" s="27" t="s">
        <v>1008</v>
      </c>
      <c r="B317" s="14">
        <v>8435134848747</v>
      </c>
      <c r="C317" s="11" t="s">
        <v>1011</v>
      </c>
      <c r="D317" s="26" t="s">
        <v>1365</v>
      </c>
      <c r="E317" s="26" t="s">
        <v>1365</v>
      </c>
      <c r="F317" s="16" t="s">
        <v>1364</v>
      </c>
      <c r="G317" s="21">
        <v>1</v>
      </c>
      <c r="H317" s="8" t="s">
        <v>1012</v>
      </c>
      <c r="I317" s="17">
        <v>36.700000000000003</v>
      </c>
      <c r="J317" s="12"/>
      <c r="K317" s="12"/>
      <c r="L317" s="51" t="s">
        <v>1929</v>
      </c>
    </row>
    <row r="318" spans="1:12" ht="12.75" customHeight="1">
      <c r="A318" s="27" t="s">
        <v>530</v>
      </c>
      <c r="B318" s="14">
        <v>8435134833545</v>
      </c>
      <c r="C318" s="19" t="s">
        <v>535</v>
      </c>
      <c r="D318" s="16" t="s">
        <v>1364</v>
      </c>
      <c r="E318" s="16" t="s">
        <v>1369</v>
      </c>
      <c r="F318" s="16" t="s">
        <v>1364</v>
      </c>
      <c r="G318" s="21">
        <v>1</v>
      </c>
      <c r="H318" s="19" t="s">
        <v>538</v>
      </c>
      <c r="I318" s="17">
        <v>43.5</v>
      </c>
      <c r="J318" s="20">
        <f>1375*681*681</f>
        <v>637671375</v>
      </c>
      <c r="K318" s="28" t="s">
        <v>477</v>
      </c>
      <c r="L318" s="51">
        <v>941</v>
      </c>
    </row>
    <row r="319" spans="1:12" ht="12.75" customHeight="1">
      <c r="A319" s="27" t="s">
        <v>528</v>
      </c>
      <c r="B319" s="14">
        <v>8435134833552</v>
      </c>
      <c r="C319" s="19" t="s">
        <v>533</v>
      </c>
      <c r="D319" s="16" t="s">
        <v>1364</v>
      </c>
      <c r="E319" s="16" t="s">
        <v>1369</v>
      </c>
      <c r="F319" s="16" t="s">
        <v>1364</v>
      </c>
      <c r="G319" s="21">
        <v>1</v>
      </c>
      <c r="H319" s="19" t="s">
        <v>538</v>
      </c>
      <c r="I319" s="17">
        <v>45</v>
      </c>
      <c r="J319" s="20">
        <f>1375*681*681</f>
        <v>637671375</v>
      </c>
      <c r="K319" s="28" t="s">
        <v>477</v>
      </c>
      <c r="L319" s="51">
        <v>961</v>
      </c>
    </row>
    <row r="320" spans="1:12" ht="12.75" customHeight="1">
      <c r="A320" s="27" t="s">
        <v>531</v>
      </c>
      <c r="B320" s="14">
        <v>8435134833569</v>
      </c>
      <c r="C320" s="19" t="s">
        <v>536</v>
      </c>
      <c r="D320" s="16" t="s">
        <v>1364</v>
      </c>
      <c r="E320" s="16" t="s">
        <v>1369</v>
      </c>
      <c r="F320" s="16" t="s">
        <v>1364</v>
      </c>
      <c r="G320" s="21">
        <v>1</v>
      </c>
      <c r="H320" s="19" t="s">
        <v>538</v>
      </c>
      <c r="I320" s="17">
        <v>52</v>
      </c>
      <c r="J320" s="20">
        <f>1705*681*681</f>
        <v>790712505</v>
      </c>
      <c r="K320" s="28" t="s">
        <v>479</v>
      </c>
      <c r="L320" s="51">
        <v>1053</v>
      </c>
    </row>
    <row r="321" spans="1:12" ht="12.75" customHeight="1">
      <c r="A321" s="27" t="s">
        <v>529</v>
      </c>
      <c r="B321" s="14">
        <v>8435134833576</v>
      </c>
      <c r="C321" s="19" t="s">
        <v>534</v>
      </c>
      <c r="D321" s="16" t="s">
        <v>1364</v>
      </c>
      <c r="E321" s="16" t="s">
        <v>1369</v>
      </c>
      <c r="F321" s="16" t="s">
        <v>1364</v>
      </c>
      <c r="G321" s="21">
        <v>1</v>
      </c>
      <c r="H321" s="19" t="s">
        <v>538</v>
      </c>
      <c r="I321" s="17">
        <v>56</v>
      </c>
      <c r="J321" s="20">
        <f>1410*681*681</f>
        <v>653903010</v>
      </c>
      <c r="K321" s="28" t="s">
        <v>478</v>
      </c>
      <c r="L321" s="51">
        <v>1072</v>
      </c>
    </row>
    <row r="322" spans="1:12" ht="12.75" customHeight="1">
      <c r="A322" s="27" t="s">
        <v>532</v>
      </c>
      <c r="B322" s="14">
        <v>8435134833583</v>
      </c>
      <c r="C322" s="19" t="s">
        <v>537</v>
      </c>
      <c r="D322" s="16" t="s">
        <v>1364</v>
      </c>
      <c r="E322" s="16" t="s">
        <v>1372</v>
      </c>
      <c r="F322" s="16" t="s">
        <v>1364</v>
      </c>
      <c r="G322" s="21">
        <v>1</v>
      </c>
      <c r="H322" s="19" t="s">
        <v>538</v>
      </c>
      <c r="I322" s="17">
        <v>70</v>
      </c>
      <c r="J322" s="20">
        <f>1910*758*758</f>
        <v>1097417240</v>
      </c>
      <c r="K322" s="28" t="s">
        <v>480</v>
      </c>
      <c r="L322" s="51">
        <v>1232</v>
      </c>
    </row>
    <row r="323" spans="1:12" ht="12.75" customHeight="1">
      <c r="A323" s="27" t="s">
        <v>1562</v>
      </c>
      <c r="B323" s="32">
        <v>8435134851600</v>
      </c>
      <c r="C323" s="18" t="s">
        <v>1563</v>
      </c>
      <c r="D323" s="10" t="s">
        <v>1364</v>
      </c>
      <c r="E323" s="10" t="s">
        <v>1364</v>
      </c>
      <c r="F323" s="10" t="s">
        <v>1364</v>
      </c>
      <c r="G323" s="9">
        <v>1</v>
      </c>
      <c r="H323" s="8" t="s">
        <v>538</v>
      </c>
      <c r="I323" s="21"/>
      <c r="J323" s="21"/>
      <c r="K323" s="21"/>
      <c r="L323" s="51">
        <v>2126</v>
      </c>
    </row>
    <row r="324" spans="1:12" ht="12.75" customHeight="1">
      <c r="A324" s="27" t="s">
        <v>703</v>
      </c>
      <c r="B324" s="14">
        <v>8435134838779</v>
      </c>
      <c r="C324" s="19" t="s">
        <v>1269</v>
      </c>
      <c r="D324" s="16" t="s">
        <v>1364</v>
      </c>
      <c r="E324" s="16" t="s">
        <v>1364</v>
      </c>
      <c r="F324" s="16" t="s">
        <v>1364</v>
      </c>
      <c r="G324" s="21">
        <v>1</v>
      </c>
      <c r="H324" s="19" t="s">
        <v>1313</v>
      </c>
      <c r="I324" s="17">
        <v>144</v>
      </c>
      <c r="J324" s="20">
        <v>337627.5</v>
      </c>
      <c r="K324" s="28" t="s">
        <v>575</v>
      </c>
      <c r="L324" s="51">
        <v>966</v>
      </c>
    </row>
    <row r="325" spans="1:12" ht="12.75" customHeight="1">
      <c r="A325" s="27" t="s">
        <v>704</v>
      </c>
      <c r="B325" s="14">
        <v>8435134838786</v>
      </c>
      <c r="C325" s="19" t="s">
        <v>1270</v>
      </c>
      <c r="D325" s="16" t="s">
        <v>1364</v>
      </c>
      <c r="E325" s="16" t="s">
        <v>1364</v>
      </c>
      <c r="F325" s="16" t="s">
        <v>1364</v>
      </c>
      <c r="G325" s="21">
        <v>1</v>
      </c>
      <c r="H325" s="19" t="s">
        <v>1313</v>
      </c>
      <c r="I325" s="17">
        <v>166</v>
      </c>
      <c r="J325" s="20">
        <v>394852.5</v>
      </c>
      <c r="K325" s="28" t="s">
        <v>576</v>
      </c>
      <c r="L325" s="51">
        <v>1072</v>
      </c>
    </row>
    <row r="326" spans="1:12" ht="12.75" customHeight="1">
      <c r="A326" s="27" t="s">
        <v>705</v>
      </c>
      <c r="B326" s="14">
        <v>8435134838793</v>
      </c>
      <c r="C326" s="19" t="s">
        <v>1271</v>
      </c>
      <c r="D326" s="16" t="s">
        <v>1364</v>
      </c>
      <c r="E326" s="16" t="s">
        <v>1364</v>
      </c>
      <c r="F326" s="16" t="s">
        <v>1364</v>
      </c>
      <c r="G326" s="21">
        <v>1</v>
      </c>
      <c r="H326" s="19" t="s">
        <v>1313</v>
      </c>
      <c r="I326" s="17">
        <v>205</v>
      </c>
      <c r="J326" s="20">
        <v>457800</v>
      </c>
      <c r="K326" s="28" t="s">
        <v>577</v>
      </c>
      <c r="L326" s="51">
        <v>1228</v>
      </c>
    </row>
    <row r="327" spans="1:12" ht="12.75" customHeight="1">
      <c r="A327" s="27" t="s">
        <v>706</v>
      </c>
      <c r="B327" s="14">
        <v>8435134838809</v>
      </c>
      <c r="C327" s="19" t="s">
        <v>1272</v>
      </c>
      <c r="D327" s="16" t="s">
        <v>1364</v>
      </c>
      <c r="E327" s="16" t="s">
        <v>1364</v>
      </c>
      <c r="F327" s="16" t="s">
        <v>1364</v>
      </c>
      <c r="G327" s="21">
        <v>1</v>
      </c>
      <c r="H327" s="19" t="s">
        <v>1313</v>
      </c>
      <c r="I327" s="17">
        <v>232</v>
      </c>
      <c r="J327" s="20">
        <v>503580</v>
      </c>
      <c r="K327" s="28" t="s">
        <v>578</v>
      </c>
      <c r="L327" s="51">
        <v>1384</v>
      </c>
    </row>
    <row r="328" spans="1:12" ht="12.75" customHeight="1">
      <c r="A328" s="27" t="s">
        <v>707</v>
      </c>
      <c r="B328" s="14">
        <v>8435134838816</v>
      </c>
      <c r="C328" s="19" t="s">
        <v>1273</v>
      </c>
      <c r="D328" s="16" t="s">
        <v>1364</v>
      </c>
      <c r="E328" s="16" t="s">
        <v>1364</v>
      </c>
      <c r="F328" s="16" t="s">
        <v>1364</v>
      </c>
      <c r="G328" s="21">
        <v>1</v>
      </c>
      <c r="H328" s="19" t="s">
        <v>1313</v>
      </c>
      <c r="I328" s="17">
        <v>258</v>
      </c>
      <c r="J328" s="20">
        <v>566527.5</v>
      </c>
      <c r="K328" s="28" t="s">
        <v>579</v>
      </c>
      <c r="L328" s="51">
        <v>1558</v>
      </c>
    </row>
    <row r="329" spans="1:12" ht="12.75" customHeight="1">
      <c r="A329" s="27" t="s">
        <v>708</v>
      </c>
      <c r="B329" s="14">
        <v>8435134838823</v>
      </c>
      <c r="C329" s="19" t="s">
        <v>1274</v>
      </c>
      <c r="D329" s="16" t="s">
        <v>1364</v>
      </c>
      <c r="E329" s="16" t="s">
        <v>1364</v>
      </c>
      <c r="F329" s="16" t="s">
        <v>1364</v>
      </c>
      <c r="G329" s="21">
        <v>1</v>
      </c>
      <c r="H329" s="19" t="s">
        <v>1313</v>
      </c>
      <c r="I329" s="17"/>
      <c r="J329" s="20"/>
      <c r="K329" s="28"/>
      <c r="L329" s="51">
        <v>1747</v>
      </c>
    </row>
    <row r="330" spans="1:12" ht="12.75" customHeight="1">
      <c r="A330" s="27" t="s">
        <v>1275</v>
      </c>
      <c r="B330" s="14">
        <v>8435134843124</v>
      </c>
      <c r="C330" s="19" t="s">
        <v>709</v>
      </c>
      <c r="D330" s="16" t="s">
        <v>1368</v>
      </c>
      <c r="E330" s="16" t="s">
        <v>1364</v>
      </c>
      <c r="F330" s="16" t="s">
        <v>1364</v>
      </c>
      <c r="G330" s="21">
        <v>1</v>
      </c>
      <c r="H330" s="19" t="s">
        <v>1312</v>
      </c>
      <c r="I330" s="17"/>
      <c r="J330" s="20"/>
      <c r="K330" s="28"/>
      <c r="L330" s="51">
        <v>1483</v>
      </c>
    </row>
    <row r="331" spans="1:12" ht="12.75" customHeight="1">
      <c r="A331" s="27" t="s">
        <v>1276</v>
      </c>
      <c r="B331" s="14">
        <v>8435134843131</v>
      </c>
      <c r="C331" s="19" t="s">
        <v>710</v>
      </c>
      <c r="D331" s="16" t="s">
        <v>1368</v>
      </c>
      <c r="E331" s="16" t="s">
        <v>1364</v>
      </c>
      <c r="F331" s="16" t="s">
        <v>1364</v>
      </c>
      <c r="G331" s="21">
        <v>1</v>
      </c>
      <c r="H331" s="19" t="s">
        <v>1312</v>
      </c>
      <c r="I331" s="17"/>
      <c r="J331" s="20"/>
      <c r="K331" s="28"/>
      <c r="L331" s="51">
        <v>1591</v>
      </c>
    </row>
    <row r="332" spans="1:12" ht="12.75" customHeight="1">
      <c r="A332" s="27" t="s">
        <v>1277</v>
      </c>
      <c r="B332" s="14">
        <v>8435134843148</v>
      </c>
      <c r="C332" s="19" t="s">
        <v>711</v>
      </c>
      <c r="D332" s="16" t="s">
        <v>1368</v>
      </c>
      <c r="E332" s="16" t="s">
        <v>1364</v>
      </c>
      <c r="F332" s="16" t="s">
        <v>1364</v>
      </c>
      <c r="G332" s="21">
        <v>1</v>
      </c>
      <c r="H332" s="19" t="s">
        <v>1312</v>
      </c>
      <c r="I332" s="17"/>
      <c r="J332" s="20"/>
      <c r="K332" s="28"/>
      <c r="L332" s="51">
        <v>1748</v>
      </c>
    </row>
    <row r="333" spans="1:12" ht="12.75" customHeight="1">
      <c r="A333" s="27" t="s">
        <v>1278</v>
      </c>
      <c r="B333" s="14">
        <v>8435134843155</v>
      </c>
      <c r="C333" s="19" t="s">
        <v>712</v>
      </c>
      <c r="D333" s="16" t="s">
        <v>1368</v>
      </c>
      <c r="E333" s="16" t="s">
        <v>1364</v>
      </c>
      <c r="F333" s="16" t="s">
        <v>1364</v>
      </c>
      <c r="G333" s="21">
        <v>1</v>
      </c>
      <c r="H333" s="19" t="s">
        <v>1312</v>
      </c>
      <c r="I333" s="17"/>
      <c r="J333" s="20"/>
      <c r="K333" s="28"/>
      <c r="L333" s="51">
        <v>2063</v>
      </c>
    </row>
    <row r="334" spans="1:12" ht="12.75" customHeight="1">
      <c r="A334" s="27" t="s">
        <v>1305</v>
      </c>
      <c r="B334" s="14">
        <v>8435134837895</v>
      </c>
      <c r="C334" s="19" t="s">
        <v>1307</v>
      </c>
      <c r="D334" s="16" t="s">
        <v>1365</v>
      </c>
      <c r="E334" s="16" t="s">
        <v>1364</v>
      </c>
      <c r="F334" s="16" t="s">
        <v>1364</v>
      </c>
      <c r="G334" s="21">
        <v>1</v>
      </c>
      <c r="H334" s="19" t="s">
        <v>1309</v>
      </c>
      <c r="I334" s="17"/>
      <c r="J334" s="20"/>
      <c r="K334" s="28"/>
      <c r="L334" s="51">
        <v>2515</v>
      </c>
    </row>
    <row r="335" spans="1:12" ht="12.75" customHeight="1">
      <c r="A335" s="27" t="s">
        <v>1306</v>
      </c>
      <c r="B335" s="14">
        <v>8435134837901</v>
      </c>
      <c r="C335" s="19" t="s">
        <v>1308</v>
      </c>
      <c r="D335" s="16" t="s">
        <v>1365</v>
      </c>
      <c r="E335" s="16" t="s">
        <v>1364</v>
      </c>
      <c r="F335" s="16" t="s">
        <v>1364</v>
      </c>
      <c r="G335" s="21">
        <v>1</v>
      </c>
      <c r="H335" s="19" t="s">
        <v>1309</v>
      </c>
      <c r="I335" s="17"/>
      <c r="J335" s="20"/>
      <c r="K335" s="28"/>
      <c r="L335" s="51">
        <v>2604</v>
      </c>
    </row>
    <row r="336" spans="1:12" ht="12.75" customHeight="1">
      <c r="A336" s="27" t="s">
        <v>1632</v>
      </c>
      <c r="B336" s="14">
        <v>8435134845739</v>
      </c>
      <c r="C336" s="19" t="s">
        <v>70</v>
      </c>
      <c r="D336" s="16" t="s">
        <v>1365</v>
      </c>
      <c r="E336" s="16" t="s">
        <v>1364</v>
      </c>
      <c r="F336" s="16" t="s">
        <v>1364</v>
      </c>
      <c r="G336" s="21">
        <v>1</v>
      </c>
      <c r="H336" s="19" t="s">
        <v>1633</v>
      </c>
      <c r="I336" s="17"/>
      <c r="J336" s="20"/>
      <c r="K336" s="28"/>
      <c r="L336" s="51">
        <v>2760</v>
      </c>
    </row>
    <row r="337" spans="1:12" ht="12.75" customHeight="1">
      <c r="A337" s="27" t="s">
        <v>62</v>
      </c>
      <c r="B337" s="14">
        <v>8435134845746</v>
      </c>
      <c r="C337" s="19" t="s">
        <v>72</v>
      </c>
      <c r="D337" s="16" t="s">
        <v>1365</v>
      </c>
      <c r="E337" s="16" t="s">
        <v>1364</v>
      </c>
      <c r="F337" s="16" t="s">
        <v>1364</v>
      </c>
      <c r="G337" s="21">
        <v>1</v>
      </c>
      <c r="H337" s="19" t="s">
        <v>1633</v>
      </c>
      <c r="I337" s="17">
        <v>160</v>
      </c>
      <c r="J337" s="20"/>
      <c r="K337" s="28"/>
      <c r="L337" s="51">
        <v>2854</v>
      </c>
    </row>
    <row r="338" spans="1:12" ht="12.75" customHeight="1">
      <c r="A338" s="27" t="s">
        <v>63</v>
      </c>
      <c r="B338" s="14">
        <v>8435134845753</v>
      </c>
      <c r="C338" s="19" t="s">
        <v>71</v>
      </c>
      <c r="D338" s="16" t="s">
        <v>1365</v>
      </c>
      <c r="E338" s="16" t="s">
        <v>1364</v>
      </c>
      <c r="F338" s="16" t="s">
        <v>1364</v>
      </c>
      <c r="G338" s="21">
        <v>1</v>
      </c>
      <c r="H338" s="19" t="s">
        <v>1633</v>
      </c>
      <c r="I338" s="17">
        <v>190</v>
      </c>
      <c r="J338" s="20"/>
      <c r="K338" s="28"/>
      <c r="L338" s="51">
        <v>2946</v>
      </c>
    </row>
    <row r="339" spans="1:12" ht="12.75" customHeight="1">
      <c r="A339" s="27" t="s">
        <v>1407</v>
      </c>
      <c r="B339" s="14">
        <v>8435134826363</v>
      </c>
      <c r="C339" s="19" t="s">
        <v>1408</v>
      </c>
      <c r="D339" s="16" t="s">
        <v>1364</v>
      </c>
      <c r="E339" s="16" t="s">
        <v>1364</v>
      </c>
      <c r="F339" s="16" t="s">
        <v>1364</v>
      </c>
      <c r="G339" s="21">
        <v>1</v>
      </c>
      <c r="H339" s="19" t="s">
        <v>172</v>
      </c>
      <c r="I339" s="17">
        <v>2</v>
      </c>
      <c r="J339" s="20" t="s">
        <v>1364</v>
      </c>
      <c r="K339" s="28" t="s">
        <v>1364</v>
      </c>
      <c r="L339" s="51">
        <v>154</v>
      </c>
    </row>
    <row r="340" spans="1:12" ht="12.75" customHeight="1">
      <c r="A340" s="27" t="s">
        <v>1263</v>
      </c>
      <c r="B340" s="14" t="s">
        <v>1264</v>
      </c>
      <c r="C340" s="19" t="s">
        <v>1265</v>
      </c>
      <c r="D340" s="16" t="s">
        <v>1364</v>
      </c>
      <c r="E340" s="16" t="s">
        <v>1364</v>
      </c>
      <c r="F340" s="16" t="s">
        <v>1364</v>
      </c>
      <c r="G340" s="21">
        <v>1</v>
      </c>
      <c r="H340" s="19" t="s">
        <v>716</v>
      </c>
      <c r="I340" s="17">
        <v>4</v>
      </c>
      <c r="J340" s="20"/>
      <c r="K340" s="28"/>
      <c r="L340" s="51">
        <v>152</v>
      </c>
    </row>
    <row r="341" spans="1:12" ht="12.75" customHeight="1">
      <c r="A341" s="27" t="s">
        <v>1392</v>
      </c>
      <c r="B341" s="14">
        <v>8435134816289</v>
      </c>
      <c r="C341" s="19" t="s">
        <v>1266</v>
      </c>
      <c r="D341" s="16" t="s">
        <v>1364</v>
      </c>
      <c r="E341" s="16" t="s">
        <v>1364</v>
      </c>
      <c r="F341" s="16" t="s">
        <v>1364</v>
      </c>
      <c r="G341" s="21">
        <v>1</v>
      </c>
      <c r="H341" s="19" t="s">
        <v>716</v>
      </c>
      <c r="I341" s="17">
        <v>1</v>
      </c>
      <c r="J341" s="20"/>
      <c r="K341" s="28"/>
      <c r="L341" s="51">
        <v>19</v>
      </c>
    </row>
    <row r="342" spans="1:12" ht="12.75" customHeight="1">
      <c r="A342" s="27" t="s">
        <v>1267</v>
      </c>
      <c r="B342" s="14" t="s">
        <v>1268</v>
      </c>
      <c r="C342" s="19" t="s">
        <v>1353</v>
      </c>
      <c r="D342" s="16" t="s">
        <v>1364</v>
      </c>
      <c r="E342" s="16" t="s">
        <v>1364</v>
      </c>
      <c r="F342" s="16" t="s">
        <v>1364</v>
      </c>
      <c r="G342" s="21">
        <v>1</v>
      </c>
      <c r="H342" s="19" t="s">
        <v>716</v>
      </c>
      <c r="I342" s="17">
        <v>1</v>
      </c>
      <c r="J342" s="20"/>
      <c r="K342" s="28"/>
      <c r="L342" s="51">
        <v>69</v>
      </c>
    </row>
    <row r="343" spans="1:12" ht="12.75" customHeight="1">
      <c r="A343" s="27" t="s">
        <v>1354</v>
      </c>
      <c r="B343" s="14" t="s">
        <v>1355</v>
      </c>
      <c r="C343" s="19" t="s">
        <v>1356</v>
      </c>
      <c r="D343" s="16" t="s">
        <v>1364</v>
      </c>
      <c r="E343" s="16" t="s">
        <v>1364</v>
      </c>
      <c r="F343" s="16" t="s">
        <v>1364</v>
      </c>
      <c r="G343" s="21">
        <v>1</v>
      </c>
      <c r="H343" s="19" t="s">
        <v>716</v>
      </c>
      <c r="I343" s="17">
        <v>1</v>
      </c>
      <c r="J343" s="20"/>
      <c r="K343" s="28"/>
      <c r="L343" s="51">
        <v>220</v>
      </c>
    </row>
    <row r="344" spans="1:12" ht="12.75" customHeight="1">
      <c r="A344" s="27" t="s">
        <v>1357</v>
      </c>
      <c r="B344" s="14">
        <v>8435134816579</v>
      </c>
      <c r="C344" s="19" t="s">
        <v>1356</v>
      </c>
      <c r="D344" s="16" t="s">
        <v>1364</v>
      </c>
      <c r="E344" s="16" t="s">
        <v>1364</v>
      </c>
      <c r="F344" s="16" t="s">
        <v>1364</v>
      </c>
      <c r="G344" s="21">
        <v>1</v>
      </c>
      <c r="H344" s="19" t="s">
        <v>716</v>
      </c>
      <c r="I344" s="17">
        <v>1</v>
      </c>
      <c r="J344" s="20"/>
      <c r="K344" s="28"/>
      <c r="L344" s="51">
        <v>220</v>
      </c>
    </row>
    <row r="345" spans="1:12" ht="12.75" customHeight="1">
      <c r="A345" s="27" t="s">
        <v>1358</v>
      </c>
      <c r="B345" s="14" t="s">
        <v>1359</v>
      </c>
      <c r="C345" s="19" t="s">
        <v>1859</v>
      </c>
      <c r="D345" s="16" t="s">
        <v>1364</v>
      </c>
      <c r="E345" s="16" t="s">
        <v>1364</v>
      </c>
      <c r="F345" s="16" t="s">
        <v>1364</v>
      </c>
      <c r="G345" s="21">
        <v>1</v>
      </c>
      <c r="H345" s="19" t="s">
        <v>716</v>
      </c>
      <c r="I345" s="17">
        <v>1</v>
      </c>
      <c r="J345" s="20"/>
      <c r="K345" s="28"/>
      <c r="L345" s="51">
        <v>156</v>
      </c>
    </row>
    <row r="346" spans="1:12" ht="12.75" customHeight="1">
      <c r="A346" s="27" t="s">
        <v>1360</v>
      </c>
      <c r="B346" s="14" t="s">
        <v>1361</v>
      </c>
      <c r="C346" s="19" t="s">
        <v>245</v>
      </c>
      <c r="D346" s="16" t="s">
        <v>1364</v>
      </c>
      <c r="E346" s="16" t="s">
        <v>1364</v>
      </c>
      <c r="F346" s="16" t="s">
        <v>1364</v>
      </c>
      <c r="G346" s="21">
        <v>1</v>
      </c>
      <c r="H346" s="19" t="s">
        <v>716</v>
      </c>
      <c r="I346" s="17">
        <v>1</v>
      </c>
      <c r="J346" s="20"/>
      <c r="K346" s="28"/>
      <c r="L346" s="51">
        <v>156</v>
      </c>
    </row>
    <row r="347" spans="1:12" ht="12.75" customHeight="1">
      <c r="A347" s="27" t="s">
        <v>1373</v>
      </c>
      <c r="B347" s="14" t="s">
        <v>1374</v>
      </c>
      <c r="C347" s="19" t="s">
        <v>255</v>
      </c>
      <c r="D347" s="16" t="s">
        <v>1364</v>
      </c>
      <c r="E347" s="16" t="s">
        <v>1364</v>
      </c>
      <c r="F347" s="16" t="s">
        <v>1364</v>
      </c>
      <c r="G347" s="21">
        <v>1</v>
      </c>
      <c r="H347" s="19" t="s">
        <v>716</v>
      </c>
      <c r="I347" s="17">
        <v>1</v>
      </c>
      <c r="J347" s="20"/>
      <c r="K347" s="28"/>
      <c r="L347" s="51">
        <v>156</v>
      </c>
    </row>
    <row r="348" spans="1:12" ht="12.75" customHeight="1">
      <c r="A348" s="27" t="s">
        <v>1375</v>
      </c>
      <c r="B348" s="14" t="s">
        <v>1376</v>
      </c>
      <c r="C348" s="19" t="s">
        <v>256</v>
      </c>
      <c r="D348" s="16" t="s">
        <v>1364</v>
      </c>
      <c r="E348" s="16" t="s">
        <v>1364</v>
      </c>
      <c r="F348" s="16" t="s">
        <v>1364</v>
      </c>
      <c r="G348" s="21">
        <v>1</v>
      </c>
      <c r="H348" s="19" t="s">
        <v>716</v>
      </c>
      <c r="I348" s="17">
        <v>1</v>
      </c>
      <c r="J348" s="20"/>
      <c r="K348" s="28"/>
      <c r="L348" s="51">
        <v>156</v>
      </c>
    </row>
    <row r="349" spans="1:12" ht="12.75" customHeight="1">
      <c r="A349" s="27" t="s">
        <v>1377</v>
      </c>
      <c r="B349" s="14" t="s">
        <v>1378</v>
      </c>
      <c r="C349" s="19" t="s">
        <v>257</v>
      </c>
      <c r="D349" s="16" t="s">
        <v>1364</v>
      </c>
      <c r="E349" s="16" t="s">
        <v>1364</v>
      </c>
      <c r="F349" s="16" t="s">
        <v>1364</v>
      </c>
      <c r="G349" s="21">
        <v>1</v>
      </c>
      <c r="H349" s="19" t="s">
        <v>716</v>
      </c>
      <c r="I349" s="17">
        <v>1</v>
      </c>
      <c r="J349" s="20"/>
      <c r="K349" s="28"/>
      <c r="L349" s="51">
        <v>156</v>
      </c>
    </row>
    <row r="350" spans="1:12" ht="12.75" customHeight="1">
      <c r="A350" s="27" t="s">
        <v>102</v>
      </c>
      <c r="B350" s="14">
        <v>8435134817330</v>
      </c>
      <c r="C350" s="19" t="s">
        <v>103</v>
      </c>
      <c r="D350" s="16" t="s">
        <v>1364</v>
      </c>
      <c r="E350" s="16" t="s">
        <v>1364</v>
      </c>
      <c r="F350" s="16" t="s">
        <v>1364</v>
      </c>
      <c r="G350" s="21">
        <v>1</v>
      </c>
      <c r="H350" s="19" t="s">
        <v>716</v>
      </c>
      <c r="I350" s="17"/>
      <c r="J350" s="20"/>
      <c r="K350" s="28"/>
      <c r="L350" s="51">
        <v>7</v>
      </c>
    </row>
    <row r="351" spans="1:12" ht="12.75" customHeight="1">
      <c r="A351" s="27" t="s">
        <v>104</v>
      </c>
      <c r="B351" s="14">
        <v>8435134817347</v>
      </c>
      <c r="C351" s="19" t="s">
        <v>105</v>
      </c>
      <c r="D351" s="16" t="s">
        <v>1364</v>
      </c>
      <c r="E351" s="16" t="s">
        <v>1364</v>
      </c>
      <c r="F351" s="16" t="s">
        <v>1364</v>
      </c>
      <c r="G351" s="21">
        <v>1</v>
      </c>
      <c r="H351" s="19" t="s">
        <v>716</v>
      </c>
      <c r="I351" s="17"/>
      <c r="J351" s="20"/>
      <c r="K351" s="28"/>
      <c r="L351" s="51">
        <v>18</v>
      </c>
    </row>
    <row r="352" spans="1:12" ht="12.75" customHeight="1">
      <c r="A352" s="27" t="s">
        <v>1379</v>
      </c>
      <c r="B352" s="14">
        <v>8435134818054</v>
      </c>
      <c r="C352" s="19" t="s">
        <v>1380</v>
      </c>
      <c r="D352" s="16" t="s">
        <v>1364</v>
      </c>
      <c r="E352" s="16" t="s">
        <v>1364</v>
      </c>
      <c r="F352" s="16" t="s">
        <v>1364</v>
      </c>
      <c r="G352" s="21">
        <v>1</v>
      </c>
      <c r="H352" s="19" t="s">
        <v>716</v>
      </c>
      <c r="I352" s="17">
        <v>2.7</v>
      </c>
      <c r="J352" s="20"/>
      <c r="K352" s="28"/>
      <c r="L352" s="51">
        <v>63</v>
      </c>
    </row>
    <row r="353" spans="1:12" ht="12.75" customHeight="1">
      <c r="A353" s="27" t="s">
        <v>445</v>
      </c>
      <c r="B353" s="14">
        <v>8435134818795</v>
      </c>
      <c r="C353" s="19" t="s">
        <v>459</v>
      </c>
      <c r="D353" s="16" t="s">
        <v>1364</v>
      </c>
      <c r="E353" s="16" t="s">
        <v>1364</v>
      </c>
      <c r="F353" s="16" t="s">
        <v>1364</v>
      </c>
      <c r="G353" s="21">
        <v>1</v>
      </c>
      <c r="H353" s="19" t="s">
        <v>1381</v>
      </c>
      <c r="I353" s="17">
        <v>5.2</v>
      </c>
      <c r="J353" s="20"/>
      <c r="K353" s="28"/>
      <c r="L353" s="51">
        <v>249</v>
      </c>
    </row>
    <row r="354" spans="1:12" ht="12.75" customHeight="1">
      <c r="A354" s="27" t="s">
        <v>446</v>
      </c>
      <c r="B354" s="14">
        <v>8435134818832</v>
      </c>
      <c r="C354" s="19" t="s">
        <v>460</v>
      </c>
      <c r="D354" s="16" t="s">
        <v>1364</v>
      </c>
      <c r="E354" s="16" t="s">
        <v>1364</v>
      </c>
      <c r="F354" s="16" t="s">
        <v>1364</v>
      </c>
      <c r="G354" s="21">
        <v>1</v>
      </c>
      <c r="H354" s="19" t="s">
        <v>1381</v>
      </c>
      <c r="I354" s="17">
        <v>8.8000000000000007</v>
      </c>
      <c r="J354" s="20"/>
      <c r="K354" s="28"/>
      <c r="L354" s="51">
        <v>263</v>
      </c>
    </row>
    <row r="355" spans="1:12" ht="12.75" customHeight="1">
      <c r="A355" s="27" t="s">
        <v>447</v>
      </c>
      <c r="B355" s="14">
        <v>8435134818801</v>
      </c>
      <c r="C355" s="19" t="s">
        <v>461</v>
      </c>
      <c r="D355" s="16" t="s">
        <v>1364</v>
      </c>
      <c r="E355" s="16" t="s">
        <v>1364</v>
      </c>
      <c r="F355" s="16" t="s">
        <v>1364</v>
      </c>
      <c r="G355" s="21">
        <v>1</v>
      </c>
      <c r="H355" s="19" t="s">
        <v>1381</v>
      </c>
      <c r="I355" s="17">
        <v>5.5</v>
      </c>
      <c r="J355" s="20"/>
      <c r="K355" s="28"/>
      <c r="L355" s="51">
        <v>249</v>
      </c>
    </row>
    <row r="356" spans="1:12" ht="12.75" customHeight="1">
      <c r="A356" s="27" t="s">
        <v>448</v>
      </c>
      <c r="B356" s="14">
        <v>8435134818818</v>
      </c>
      <c r="C356" s="19" t="s">
        <v>462</v>
      </c>
      <c r="D356" s="16" t="s">
        <v>1364</v>
      </c>
      <c r="E356" s="16" t="s">
        <v>1364</v>
      </c>
      <c r="F356" s="16" t="s">
        <v>1364</v>
      </c>
      <c r="G356" s="21">
        <v>1</v>
      </c>
      <c r="H356" s="19" t="s">
        <v>1381</v>
      </c>
      <c r="I356" s="17">
        <v>8.8000000000000007</v>
      </c>
      <c r="J356" s="20"/>
      <c r="K356" s="28"/>
      <c r="L356" s="51">
        <v>263</v>
      </c>
    </row>
    <row r="357" spans="1:12" ht="12.75" customHeight="1">
      <c r="A357" s="27" t="s">
        <v>371</v>
      </c>
      <c r="B357" s="14">
        <v>8435134818856</v>
      </c>
      <c r="C357" s="19" t="s">
        <v>378</v>
      </c>
      <c r="D357" s="16" t="s">
        <v>1364</v>
      </c>
      <c r="E357" s="16" t="s">
        <v>1364</v>
      </c>
      <c r="F357" s="16" t="s">
        <v>1364</v>
      </c>
      <c r="G357" s="21">
        <v>1</v>
      </c>
      <c r="H357" s="19" t="s">
        <v>1381</v>
      </c>
      <c r="I357" s="17">
        <v>5.5</v>
      </c>
      <c r="J357" s="20"/>
      <c r="K357" s="28"/>
      <c r="L357" s="51">
        <v>249</v>
      </c>
    </row>
    <row r="358" spans="1:12" ht="12.75" customHeight="1">
      <c r="A358" s="27" t="s">
        <v>372</v>
      </c>
      <c r="B358" s="14">
        <v>8435134818863</v>
      </c>
      <c r="C358" s="19" t="s">
        <v>379</v>
      </c>
      <c r="D358" s="16" t="s">
        <v>1364</v>
      </c>
      <c r="E358" s="16" t="s">
        <v>1364</v>
      </c>
      <c r="F358" s="16" t="s">
        <v>1364</v>
      </c>
      <c r="G358" s="21">
        <v>1</v>
      </c>
      <c r="H358" s="19" t="s">
        <v>1381</v>
      </c>
      <c r="I358" s="17">
        <v>8.8000000000000007</v>
      </c>
      <c r="J358" s="20"/>
      <c r="K358" s="28"/>
      <c r="L358" s="51">
        <v>263</v>
      </c>
    </row>
    <row r="359" spans="1:12" ht="12.75" customHeight="1">
      <c r="A359" s="27" t="s">
        <v>393</v>
      </c>
      <c r="B359" s="14">
        <v>8435134818870</v>
      </c>
      <c r="C359" s="19" t="s">
        <v>380</v>
      </c>
      <c r="D359" s="16" t="s">
        <v>1364</v>
      </c>
      <c r="E359" s="16" t="s">
        <v>1364</v>
      </c>
      <c r="F359" s="16" t="s">
        <v>1364</v>
      </c>
      <c r="G359" s="21">
        <v>1</v>
      </c>
      <c r="H359" s="19" t="s">
        <v>1381</v>
      </c>
      <c r="I359" s="17">
        <v>4.5</v>
      </c>
      <c r="J359" s="20"/>
      <c r="K359" s="28"/>
      <c r="L359" s="51">
        <v>222</v>
      </c>
    </row>
    <row r="360" spans="1:12" ht="12.75" customHeight="1">
      <c r="A360" s="27" t="s">
        <v>394</v>
      </c>
      <c r="B360" s="14">
        <v>8435134818887</v>
      </c>
      <c r="C360" s="19" t="s">
        <v>381</v>
      </c>
      <c r="D360" s="16" t="s">
        <v>1364</v>
      </c>
      <c r="E360" s="16" t="s">
        <v>1364</v>
      </c>
      <c r="F360" s="16" t="s">
        <v>1364</v>
      </c>
      <c r="G360" s="21">
        <v>1</v>
      </c>
      <c r="H360" s="19" t="s">
        <v>1381</v>
      </c>
      <c r="I360" s="17">
        <v>7.8</v>
      </c>
      <c r="J360" s="20"/>
      <c r="K360" s="28"/>
      <c r="L360" s="51">
        <v>233</v>
      </c>
    </row>
    <row r="361" spans="1:12" ht="12.75" customHeight="1">
      <c r="A361" s="27" t="s">
        <v>395</v>
      </c>
      <c r="B361" s="14">
        <v>8435134818894</v>
      </c>
      <c r="C361" s="19" t="s">
        <v>382</v>
      </c>
      <c r="D361" s="16" t="s">
        <v>1364</v>
      </c>
      <c r="E361" s="16" t="s">
        <v>1364</v>
      </c>
      <c r="F361" s="16" t="s">
        <v>1364</v>
      </c>
      <c r="G361" s="21">
        <v>1</v>
      </c>
      <c r="H361" s="19" t="s">
        <v>1381</v>
      </c>
      <c r="I361" s="17">
        <v>4.5</v>
      </c>
      <c r="J361" s="20"/>
      <c r="K361" s="28"/>
      <c r="L361" s="51">
        <v>222</v>
      </c>
    </row>
    <row r="362" spans="1:12" ht="12.75" customHeight="1">
      <c r="A362" s="27" t="s">
        <v>396</v>
      </c>
      <c r="B362" s="14">
        <v>8435134818900</v>
      </c>
      <c r="C362" s="19" t="s">
        <v>383</v>
      </c>
      <c r="D362" s="16" t="s">
        <v>1364</v>
      </c>
      <c r="E362" s="16" t="s">
        <v>1364</v>
      </c>
      <c r="F362" s="16" t="s">
        <v>1364</v>
      </c>
      <c r="G362" s="21">
        <v>1</v>
      </c>
      <c r="H362" s="19" t="s">
        <v>1381</v>
      </c>
      <c r="I362" s="17">
        <v>7.8</v>
      </c>
      <c r="J362" s="20"/>
      <c r="K362" s="28"/>
      <c r="L362" s="51">
        <v>233</v>
      </c>
    </row>
    <row r="363" spans="1:12" ht="12.75" customHeight="1">
      <c r="A363" s="27" t="s">
        <v>463</v>
      </c>
      <c r="B363" s="14">
        <v>8435134819006</v>
      </c>
      <c r="C363" s="19" t="s">
        <v>384</v>
      </c>
      <c r="D363" s="16" t="s">
        <v>1364</v>
      </c>
      <c r="E363" s="16" t="s">
        <v>1364</v>
      </c>
      <c r="F363" s="16" t="s">
        <v>1364</v>
      </c>
      <c r="G363" s="21">
        <v>1</v>
      </c>
      <c r="H363" s="19" t="s">
        <v>1381</v>
      </c>
      <c r="I363" s="17">
        <v>11.6</v>
      </c>
      <c r="J363" s="20"/>
      <c r="K363" s="28"/>
      <c r="L363" s="51">
        <v>324</v>
      </c>
    </row>
    <row r="364" spans="1:12" ht="12.75" customHeight="1">
      <c r="A364" s="27" t="s">
        <v>464</v>
      </c>
      <c r="B364" s="14">
        <v>8435134819013</v>
      </c>
      <c r="C364" s="19" t="s">
        <v>385</v>
      </c>
      <c r="D364" s="16" t="s">
        <v>1364</v>
      </c>
      <c r="E364" s="16" t="s">
        <v>1364</v>
      </c>
      <c r="F364" s="16" t="s">
        <v>1364</v>
      </c>
      <c r="G364" s="21">
        <v>1</v>
      </c>
      <c r="H364" s="19" t="s">
        <v>1381</v>
      </c>
      <c r="I364" s="17">
        <v>19.8</v>
      </c>
      <c r="J364" s="20"/>
      <c r="K364" s="28"/>
      <c r="L364" s="51">
        <v>406</v>
      </c>
    </row>
    <row r="365" spans="1:12" ht="12.75" customHeight="1">
      <c r="A365" s="27" t="s">
        <v>466</v>
      </c>
      <c r="B365" s="14">
        <v>8435134819020</v>
      </c>
      <c r="C365" s="19" t="s">
        <v>386</v>
      </c>
      <c r="D365" s="16" t="s">
        <v>1364</v>
      </c>
      <c r="E365" s="16" t="s">
        <v>1364</v>
      </c>
      <c r="F365" s="16" t="s">
        <v>1364</v>
      </c>
      <c r="G365" s="21">
        <v>1</v>
      </c>
      <c r="H365" s="19" t="s">
        <v>1381</v>
      </c>
      <c r="I365" s="17">
        <v>4.2</v>
      </c>
      <c r="J365" s="20"/>
      <c r="K365" s="28"/>
      <c r="L365" s="51">
        <v>249</v>
      </c>
    </row>
    <row r="366" spans="1:12" ht="12.75" customHeight="1">
      <c r="A366" s="27" t="s">
        <v>467</v>
      </c>
      <c r="B366" s="14">
        <v>8435134819037</v>
      </c>
      <c r="C366" s="19" t="s">
        <v>387</v>
      </c>
      <c r="D366" s="16" t="s">
        <v>1364</v>
      </c>
      <c r="E366" s="16" t="s">
        <v>1364</v>
      </c>
      <c r="F366" s="16" t="s">
        <v>1364</v>
      </c>
      <c r="G366" s="21">
        <v>1</v>
      </c>
      <c r="H366" s="19" t="s">
        <v>1381</v>
      </c>
      <c r="I366" s="17">
        <v>7.2</v>
      </c>
      <c r="J366" s="20"/>
      <c r="K366" s="28"/>
      <c r="L366" s="51">
        <v>263</v>
      </c>
    </row>
    <row r="367" spans="1:12" ht="12.75" customHeight="1">
      <c r="A367" s="27" t="s">
        <v>465</v>
      </c>
      <c r="B367" s="14">
        <v>8435134822051</v>
      </c>
      <c r="C367" s="19" t="s">
        <v>0</v>
      </c>
      <c r="D367" s="16" t="s">
        <v>1364</v>
      </c>
      <c r="E367" s="16" t="s">
        <v>1364</v>
      </c>
      <c r="F367" s="16" t="s">
        <v>1364</v>
      </c>
      <c r="G367" s="21">
        <v>1</v>
      </c>
      <c r="H367" s="19" t="s">
        <v>1381</v>
      </c>
      <c r="I367" s="17">
        <v>8.1999999999999993</v>
      </c>
      <c r="J367" s="20"/>
      <c r="K367" s="28"/>
      <c r="L367" s="51">
        <v>194</v>
      </c>
    </row>
    <row r="368" spans="1:12" ht="12.75" customHeight="1">
      <c r="A368" s="27" t="s">
        <v>373</v>
      </c>
      <c r="B368" s="14">
        <v>8435134821757</v>
      </c>
      <c r="C368" s="19" t="s">
        <v>388</v>
      </c>
      <c r="D368" s="16" t="s">
        <v>1364</v>
      </c>
      <c r="E368" s="16" t="s">
        <v>1364</v>
      </c>
      <c r="F368" s="16" t="s">
        <v>1364</v>
      </c>
      <c r="G368" s="21">
        <v>1</v>
      </c>
      <c r="H368" s="19" t="s">
        <v>1381</v>
      </c>
      <c r="I368" s="17">
        <v>12.1</v>
      </c>
      <c r="J368" s="20"/>
      <c r="K368" s="28"/>
      <c r="L368" s="51">
        <v>348</v>
      </c>
    </row>
    <row r="369" spans="1:12" ht="12.75" customHeight="1">
      <c r="A369" s="27" t="s">
        <v>374</v>
      </c>
      <c r="B369" s="14">
        <v>8435134821764</v>
      </c>
      <c r="C369" s="19" t="s">
        <v>389</v>
      </c>
      <c r="D369" s="16" t="s">
        <v>1364</v>
      </c>
      <c r="E369" s="16" t="s">
        <v>1364</v>
      </c>
      <c r="F369" s="16" t="s">
        <v>1364</v>
      </c>
      <c r="G369" s="21">
        <v>1</v>
      </c>
      <c r="H369" s="19" t="s">
        <v>1381</v>
      </c>
      <c r="I369" s="17">
        <v>15.4</v>
      </c>
      <c r="J369" s="20"/>
      <c r="K369" s="28"/>
      <c r="L369" s="51">
        <v>428</v>
      </c>
    </row>
    <row r="370" spans="1:12" ht="12.75" customHeight="1">
      <c r="A370" s="27" t="s">
        <v>375</v>
      </c>
      <c r="B370" s="14">
        <v>8435134821771</v>
      </c>
      <c r="C370" s="19" t="s">
        <v>390</v>
      </c>
      <c r="D370" s="16" t="s">
        <v>1364</v>
      </c>
      <c r="E370" s="16" t="s">
        <v>1364</v>
      </c>
      <c r="F370" s="16" t="s">
        <v>1364</v>
      </c>
      <c r="G370" s="21">
        <v>1</v>
      </c>
      <c r="H370" s="19" t="s">
        <v>1381</v>
      </c>
      <c r="I370" s="17">
        <v>18.7</v>
      </c>
      <c r="J370" s="20"/>
      <c r="K370" s="28"/>
      <c r="L370" s="51">
        <v>510</v>
      </c>
    </row>
    <row r="371" spans="1:12" ht="12.75" customHeight="1">
      <c r="A371" s="27" t="s">
        <v>376</v>
      </c>
      <c r="B371" s="14">
        <v>8435134821788</v>
      </c>
      <c r="C371" s="19" t="s">
        <v>391</v>
      </c>
      <c r="D371" s="16" t="s">
        <v>1364</v>
      </c>
      <c r="E371" s="16" t="s">
        <v>1364</v>
      </c>
      <c r="F371" s="16" t="s">
        <v>1364</v>
      </c>
      <c r="G371" s="21">
        <v>1</v>
      </c>
      <c r="H371" s="19" t="s">
        <v>1381</v>
      </c>
      <c r="I371" s="17">
        <v>22</v>
      </c>
      <c r="J371" s="20"/>
      <c r="K371" s="28"/>
      <c r="L371" s="51">
        <v>595</v>
      </c>
    </row>
    <row r="372" spans="1:12" ht="12.75" customHeight="1">
      <c r="A372" s="27" t="s">
        <v>377</v>
      </c>
      <c r="B372" s="14">
        <v>8435134821795</v>
      </c>
      <c r="C372" s="19" t="s">
        <v>392</v>
      </c>
      <c r="D372" s="16" t="s">
        <v>1364</v>
      </c>
      <c r="E372" s="16" t="s">
        <v>1364</v>
      </c>
      <c r="F372" s="16" t="s">
        <v>1364</v>
      </c>
      <c r="G372" s="21">
        <v>1</v>
      </c>
      <c r="H372" s="19" t="s">
        <v>1381</v>
      </c>
      <c r="I372" s="17">
        <v>25.3</v>
      </c>
      <c r="J372" s="20"/>
      <c r="K372" s="28"/>
      <c r="L372" s="51">
        <v>677</v>
      </c>
    </row>
    <row r="373" spans="1:12" ht="12.75" customHeight="1">
      <c r="A373" s="27" t="s">
        <v>397</v>
      </c>
      <c r="B373" s="14">
        <v>8435134821801</v>
      </c>
      <c r="C373" s="19" t="s">
        <v>407</v>
      </c>
      <c r="D373" s="16" t="s">
        <v>1364</v>
      </c>
      <c r="E373" s="16" t="s">
        <v>1364</v>
      </c>
      <c r="F373" s="16" t="s">
        <v>1364</v>
      </c>
      <c r="G373" s="21">
        <v>1</v>
      </c>
      <c r="H373" s="19" t="s">
        <v>1381</v>
      </c>
      <c r="I373" s="17">
        <v>11.1</v>
      </c>
      <c r="J373" s="20"/>
      <c r="K373" s="28"/>
      <c r="L373" s="51">
        <v>306</v>
      </c>
    </row>
    <row r="374" spans="1:12" ht="12.75" customHeight="1">
      <c r="A374" s="27" t="s">
        <v>398</v>
      </c>
      <c r="B374" s="14">
        <v>8435134821818</v>
      </c>
      <c r="C374" s="19" t="s">
        <v>408</v>
      </c>
      <c r="D374" s="16" t="s">
        <v>1364</v>
      </c>
      <c r="E374" s="16" t="s">
        <v>1364</v>
      </c>
      <c r="F374" s="16" t="s">
        <v>1364</v>
      </c>
      <c r="G374" s="21">
        <v>1</v>
      </c>
      <c r="H374" s="19" t="s">
        <v>1381</v>
      </c>
      <c r="I374" s="17">
        <v>14.4</v>
      </c>
      <c r="J374" s="20"/>
      <c r="K374" s="28"/>
      <c r="L374" s="51">
        <v>381</v>
      </c>
    </row>
    <row r="375" spans="1:12" ht="12.75" customHeight="1">
      <c r="A375" s="27" t="s">
        <v>399</v>
      </c>
      <c r="B375" s="14">
        <v>8435134821825</v>
      </c>
      <c r="C375" s="19" t="s">
        <v>409</v>
      </c>
      <c r="D375" s="16" t="s">
        <v>1364</v>
      </c>
      <c r="E375" s="16" t="s">
        <v>1364</v>
      </c>
      <c r="F375" s="16" t="s">
        <v>1364</v>
      </c>
      <c r="G375" s="21">
        <v>1</v>
      </c>
      <c r="H375" s="19" t="s">
        <v>1381</v>
      </c>
      <c r="I375" s="17">
        <v>17.7</v>
      </c>
      <c r="J375" s="20"/>
      <c r="K375" s="28"/>
      <c r="L375" s="51">
        <v>462</v>
      </c>
    </row>
    <row r="376" spans="1:12" ht="12.75" customHeight="1">
      <c r="A376" s="27" t="s">
        <v>400</v>
      </c>
      <c r="B376" s="14">
        <v>8435134821832</v>
      </c>
      <c r="C376" s="19" t="s">
        <v>410</v>
      </c>
      <c r="D376" s="16" t="s">
        <v>1364</v>
      </c>
      <c r="E376" s="16" t="s">
        <v>1364</v>
      </c>
      <c r="F376" s="16" t="s">
        <v>1364</v>
      </c>
      <c r="G376" s="21">
        <v>1</v>
      </c>
      <c r="H376" s="19" t="s">
        <v>1381</v>
      </c>
      <c r="I376" s="17">
        <v>21</v>
      </c>
      <c r="J376" s="20"/>
      <c r="K376" s="28"/>
      <c r="L376" s="51">
        <v>536</v>
      </c>
    </row>
    <row r="377" spans="1:12" ht="12.75" customHeight="1">
      <c r="A377" s="27" t="s">
        <v>401</v>
      </c>
      <c r="B377" s="14">
        <v>8435134821849</v>
      </c>
      <c r="C377" s="19" t="s">
        <v>411</v>
      </c>
      <c r="D377" s="16" t="s">
        <v>1364</v>
      </c>
      <c r="E377" s="16" t="s">
        <v>1364</v>
      </c>
      <c r="F377" s="16" t="s">
        <v>1364</v>
      </c>
      <c r="G377" s="21">
        <v>1</v>
      </c>
      <c r="H377" s="19" t="s">
        <v>1381</v>
      </c>
      <c r="I377" s="17">
        <v>24.3</v>
      </c>
      <c r="J377" s="20"/>
      <c r="K377" s="28"/>
      <c r="L377" s="51">
        <v>612</v>
      </c>
    </row>
    <row r="378" spans="1:12" ht="12.75" customHeight="1">
      <c r="A378" s="27" t="s">
        <v>402</v>
      </c>
      <c r="B378" s="14">
        <v>8435134821856</v>
      </c>
      <c r="C378" s="19" t="s">
        <v>412</v>
      </c>
      <c r="D378" s="16" t="s">
        <v>1364</v>
      </c>
      <c r="E378" s="16" t="s">
        <v>1364</v>
      </c>
      <c r="F378" s="16" t="s">
        <v>1364</v>
      </c>
      <c r="G378" s="21">
        <v>1</v>
      </c>
      <c r="H378" s="19" t="s">
        <v>1381</v>
      </c>
      <c r="I378" s="17">
        <v>11.1</v>
      </c>
      <c r="J378" s="20"/>
      <c r="K378" s="28"/>
      <c r="L378" s="51">
        <v>306</v>
      </c>
    </row>
    <row r="379" spans="1:12" ht="12.75" customHeight="1">
      <c r="A379" s="27" t="s">
        <v>403</v>
      </c>
      <c r="B379" s="14">
        <v>8435134821863</v>
      </c>
      <c r="C379" s="19" t="s">
        <v>413</v>
      </c>
      <c r="D379" s="16" t="s">
        <v>1364</v>
      </c>
      <c r="E379" s="16" t="s">
        <v>1364</v>
      </c>
      <c r="F379" s="16" t="s">
        <v>1364</v>
      </c>
      <c r="G379" s="21">
        <v>1</v>
      </c>
      <c r="H379" s="19" t="s">
        <v>1381</v>
      </c>
      <c r="I379" s="17">
        <v>14.4</v>
      </c>
      <c r="J379" s="20"/>
      <c r="K379" s="28"/>
      <c r="L379" s="51">
        <v>381</v>
      </c>
    </row>
    <row r="380" spans="1:12" ht="12.75" customHeight="1">
      <c r="A380" s="27" t="s">
        <v>404</v>
      </c>
      <c r="B380" s="14">
        <v>8435134821870</v>
      </c>
      <c r="C380" s="19" t="s">
        <v>414</v>
      </c>
      <c r="D380" s="16" t="s">
        <v>1364</v>
      </c>
      <c r="E380" s="16" t="s">
        <v>1364</v>
      </c>
      <c r="F380" s="16" t="s">
        <v>1364</v>
      </c>
      <c r="G380" s="21">
        <v>1</v>
      </c>
      <c r="H380" s="19" t="s">
        <v>1381</v>
      </c>
      <c r="I380" s="17">
        <v>17.7</v>
      </c>
      <c r="J380" s="20"/>
      <c r="K380" s="28"/>
      <c r="L380" s="51">
        <v>462</v>
      </c>
    </row>
    <row r="381" spans="1:12" ht="12.75" customHeight="1">
      <c r="A381" s="27" t="s">
        <v>405</v>
      </c>
      <c r="B381" s="14">
        <v>8435134821887</v>
      </c>
      <c r="C381" s="19" t="s">
        <v>415</v>
      </c>
      <c r="D381" s="16" t="s">
        <v>1364</v>
      </c>
      <c r="E381" s="16" t="s">
        <v>1364</v>
      </c>
      <c r="F381" s="16" t="s">
        <v>1364</v>
      </c>
      <c r="G381" s="21">
        <v>1</v>
      </c>
      <c r="H381" s="19" t="s">
        <v>1381</v>
      </c>
      <c r="I381" s="17">
        <v>24.3</v>
      </c>
      <c r="J381" s="20"/>
      <c r="K381" s="28"/>
      <c r="L381" s="51">
        <v>536</v>
      </c>
    </row>
    <row r="382" spans="1:12" ht="12.75" customHeight="1">
      <c r="A382" s="27" t="s">
        <v>406</v>
      </c>
      <c r="B382" s="14">
        <v>8435134821894</v>
      </c>
      <c r="C382" s="19" t="s">
        <v>416</v>
      </c>
      <c r="D382" s="16" t="s">
        <v>1364</v>
      </c>
      <c r="E382" s="16" t="s">
        <v>1364</v>
      </c>
      <c r="F382" s="16" t="s">
        <v>1364</v>
      </c>
      <c r="G382" s="21">
        <v>1</v>
      </c>
      <c r="H382" s="19" t="s">
        <v>1381</v>
      </c>
      <c r="I382" s="17">
        <v>27.6</v>
      </c>
      <c r="J382" s="20"/>
      <c r="K382" s="28"/>
      <c r="L382" s="51">
        <v>612</v>
      </c>
    </row>
    <row r="383" spans="1:12" ht="12.75" customHeight="1">
      <c r="A383" s="27" t="s">
        <v>449</v>
      </c>
      <c r="B383" s="14">
        <v>8435134821900</v>
      </c>
      <c r="C383" s="19" t="s">
        <v>417</v>
      </c>
      <c r="D383" s="16" t="s">
        <v>1364</v>
      </c>
      <c r="E383" s="16" t="s">
        <v>1364</v>
      </c>
      <c r="F383" s="16" t="s">
        <v>1364</v>
      </c>
      <c r="G383" s="21">
        <v>1</v>
      </c>
      <c r="H383" s="19" t="s">
        <v>1381</v>
      </c>
      <c r="I383" s="17">
        <v>12.1</v>
      </c>
      <c r="J383" s="20"/>
      <c r="K383" s="28"/>
      <c r="L383" s="51">
        <v>348</v>
      </c>
    </row>
    <row r="384" spans="1:12" ht="12.75" customHeight="1">
      <c r="A384" s="27" t="s">
        <v>450</v>
      </c>
      <c r="B384" s="14">
        <v>8435134821917</v>
      </c>
      <c r="C384" s="19" t="s">
        <v>418</v>
      </c>
      <c r="D384" s="16" t="s">
        <v>1364</v>
      </c>
      <c r="E384" s="16" t="s">
        <v>1364</v>
      </c>
      <c r="F384" s="16" t="s">
        <v>1364</v>
      </c>
      <c r="G384" s="21">
        <v>1</v>
      </c>
      <c r="H384" s="19" t="s">
        <v>1381</v>
      </c>
      <c r="I384" s="17">
        <v>15.4</v>
      </c>
      <c r="J384" s="20"/>
      <c r="K384" s="28"/>
      <c r="L384" s="51">
        <v>428</v>
      </c>
    </row>
    <row r="385" spans="1:12" ht="12.75" customHeight="1">
      <c r="A385" s="27" t="s">
        <v>451</v>
      </c>
      <c r="B385" s="14">
        <v>8435134821924</v>
      </c>
      <c r="C385" s="19" t="s">
        <v>432</v>
      </c>
      <c r="D385" s="16" t="s">
        <v>1364</v>
      </c>
      <c r="E385" s="16" t="s">
        <v>1364</v>
      </c>
      <c r="F385" s="16" t="s">
        <v>1364</v>
      </c>
      <c r="G385" s="21">
        <v>1</v>
      </c>
      <c r="H385" s="19" t="s">
        <v>1381</v>
      </c>
      <c r="I385" s="17">
        <v>18.7</v>
      </c>
      <c r="J385" s="20"/>
      <c r="K385" s="28"/>
      <c r="L385" s="51">
        <v>510</v>
      </c>
    </row>
    <row r="386" spans="1:12" ht="12.75" customHeight="1">
      <c r="A386" s="27" t="s">
        <v>452</v>
      </c>
      <c r="B386" s="14">
        <v>8435134821931</v>
      </c>
      <c r="C386" s="19" t="s">
        <v>433</v>
      </c>
      <c r="D386" s="16" t="s">
        <v>1364</v>
      </c>
      <c r="E386" s="16" t="s">
        <v>1364</v>
      </c>
      <c r="F386" s="16" t="s">
        <v>1364</v>
      </c>
      <c r="G386" s="21">
        <v>1</v>
      </c>
      <c r="H386" s="19" t="s">
        <v>1381</v>
      </c>
      <c r="I386" s="17">
        <v>22</v>
      </c>
      <c r="J386" s="20"/>
      <c r="K386" s="28"/>
      <c r="L386" s="51">
        <v>595</v>
      </c>
    </row>
    <row r="387" spans="1:12" ht="12.75" customHeight="1">
      <c r="A387" s="27" t="s">
        <v>453</v>
      </c>
      <c r="B387" s="14">
        <v>8435134821948</v>
      </c>
      <c r="C387" s="19" t="s">
        <v>434</v>
      </c>
      <c r="D387" s="16" t="s">
        <v>1364</v>
      </c>
      <c r="E387" s="16" t="s">
        <v>1364</v>
      </c>
      <c r="F387" s="16" t="s">
        <v>1364</v>
      </c>
      <c r="G387" s="21">
        <v>1</v>
      </c>
      <c r="H387" s="19" t="s">
        <v>1381</v>
      </c>
      <c r="I387" s="17">
        <v>25.3</v>
      </c>
      <c r="J387" s="20"/>
      <c r="K387" s="28"/>
      <c r="L387" s="51">
        <v>677</v>
      </c>
    </row>
    <row r="388" spans="1:12" ht="12.75" customHeight="1">
      <c r="A388" s="27" t="s">
        <v>454</v>
      </c>
      <c r="B388" s="14">
        <v>8435134821955</v>
      </c>
      <c r="C388" s="19" t="s">
        <v>435</v>
      </c>
      <c r="D388" s="16" t="s">
        <v>1364</v>
      </c>
      <c r="E388" s="16" t="s">
        <v>1364</v>
      </c>
      <c r="F388" s="16" t="s">
        <v>1364</v>
      </c>
      <c r="G388" s="21">
        <v>1</v>
      </c>
      <c r="H388" s="19" t="s">
        <v>1381</v>
      </c>
      <c r="I388" s="17">
        <v>12.1</v>
      </c>
      <c r="J388" s="20"/>
      <c r="K388" s="28"/>
      <c r="L388" s="51">
        <v>348</v>
      </c>
    </row>
    <row r="389" spans="1:12" ht="12.75" customHeight="1">
      <c r="A389" s="27" t="s">
        <v>455</v>
      </c>
      <c r="B389" s="14">
        <v>8435134821962</v>
      </c>
      <c r="C389" s="19" t="s">
        <v>437</v>
      </c>
      <c r="D389" s="16" t="s">
        <v>1364</v>
      </c>
      <c r="E389" s="16" t="s">
        <v>1364</v>
      </c>
      <c r="F389" s="16" t="s">
        <v>1364</v>
      </c>
      <c r="G389" s="21">
        <v>1</v>
      </c>
      <c r="H389" s="19" t="s">
        <v>1381</v>
      </c>
      <c r="I389" s="17">
        <v>15.4</v>
      </c>
      <c r="J389" s="20"/>
      <c r="K389" s="28"/>
      <c r="L389" s="51">
        <v>428</v>
      </c>
    </row>
    <row r="390" spans="1:12" ht="12.75" customHeight="1">
      <c r="A390" s="27" t="s">
        <v>456</v>
      </c>
      <c r="B390" s="14">
        <v>8435134821979</v>
      </c>
      <c r="C390" s="19" t="s">
        <v>436</v>
      </c>
      <c r="D390" s="16" t="s">
        <v>1364</v>
      </c>
      <c r="E390" s="16" t="s">
        <v>1364</v>
      </c>
      <c r="F390" s="16" t="s">
        <v>1364</v>
      </c>
      <c r="G390" s="21">
        <v>1</v>
      </c>
      <c r="H390" s="19" t="s">
        <v>1381</v>
      </c>
      <c r="I390" s="17">
        <v>18.7</v>
      </c>
      <c r="J390" s="20"/>
      <c r="K390" s="28"/>
      <c r="L390" s="51">
        <v>510</v>
      </c>
    </row>
    <row r="391" spans="1:12" ht="12.75" customHeight="1">
      <c r="A391" s="27" t="s">
        <v>457</v>
      </c>
      <c r="B391" s="14">
        <v>8435134821986</v>
      </c>
      <c r="C391" s="19" t="s">
        <v>438</v>
      </c>
      <c r="D391" s="16" t="s">
        <v>1364</v>
      </c>
      <c r="E391" s="16" t="s">
        <v>1364</v>
      </c>
      <c r="F391" s="16" t="s">
        <v>1364</v>
      </c>
      <c r="G391" s="21">
        <v>1</v>
      </c>
      <c r="H391" s="19" t="s">
        <v>1381</v>
      </c>
      <c r="I391" s="17">
        <v>22</v>
      </c>
      <c r="J391" s="20"/>
      <c r="K391" s="28"/>
      <c r="L391" s="51">
        <v>595</v>
      </c>
    </row>
    <row r="392" spans="1:12" ht="12.75" customHeight="1">
      <c r="A392" s="27" t="s">
        <v>458</v>
      </c>
      <c r="B392" s="14">
        <v>8435134821993</v>
      </c>
      <c r="C392" s="19" t="s">
        <v>440</v>
      </c>
      <c r="D392" s="16" t="s">
        <v>1364</v>
      </c>
      <c r="E392" s="16" t="s">
        <v>1364</v>
      </c>
      <c r="F392" s="16" t="s">
        <v>1364</v>
      </c>
      <c r="G392" s="21">
        <v>1</v>
      </c>
      <c r="H392" s="19" t="s">
        <v>1381</v>
      </c>
      <c r="I392" s="17">
        <v>25.3</v>
      </c>
      <c r="J392" s="20"/>
      <c r="K392" s="28"/>
      <c r="L392" s="51">
        <v>677</v>
      </c>
    </row>
    <row r="393" spans="1:12" ht="12.75" customHeight="1">
      <c r="A393" s="27" t="s">
        <v>468</v>
      </c>
      <c r="B393" s="14">
        <v>8435134822006</v>
      </c>
      <c r="C393" s="19" t="s">
        <v>439</v>
      </c>
      <c r="D393" s="16" t="s">
        <v>1364</v>
      </c>
      <c r="E393" s="16" t="s">
        <v>1364</v>
      </c>
      <c r="F393" s="16" t="s">
        <v>1364</v>
      </c>
      <c r="G393" s="21">
        <v>1</v>
      </c>
      <c r="H393" s="19" t="s">
        <v>1381</v>
      </c>
      <c r="I393" s="17">
        <v>10.199999999999999</v>
      </c>
      <c r="J393" s="20"/>
      <c r="K393" s="28"/>
      <c r="L393" s="51">
        <v>348</v>
      </c>
    </row>
    <row r="394" spans="1:12" ht="12.75" customHeight="1">
      <c r="A394" s="27" t="s">
        <v>469</v>
      </c>
      <c r="B394" s="14">
        <v>8435134822013</v>
      </c>
      <c r="C394" s="19" t="s">
        <v>441</v>
      </c>
      <c r="D394" s="16" t="s">
        <v>1364</v>
      </c>
      <c r="E394" s="16" t="s">
        <v>1364</v>
      </c>
      <c r="F394" s="16" t="s">
        <v>1364</v>
      </c>
      <c r="G394" s="21">
        <v>1</v>
      </c>
      <c r="H394" s="19" t="s">
        <v>1381</v>
      </c>
      <c r="I394" s="17">
        <v>13.2</v>
      </c>
      <c r="J394" s="20"/>
      <c r="K394" s="28"/>
      <c r="L394" s="51">
        <v>428</v>
      </c>
    </row>
    <row r="395" spans="1:12" ht="12.75" customHeight="1">
      <c r="A395" s="27" t="s">
        <v>470</v>
      </c>
      <c r="B395" s="14">
        <v>8435134822020</v>
      </c>
      <c r="C395" s="19" t="s">
        <v>442</v>
      </c>
      <c r="D395" s="16" t="s">
        <v>1364</v>
      </c>
      <c r="E395" s="16" t="s">
        <v>1364</v>
      </c>
      <c r="F395" s="16" t="s">
        <v>1364</v>
      </c>
      <c r="G395" s="21">
        <v>1</v>
      </c>
      <c r="H395" s="19" t="s">
        <v>1381</v>
      </c>
      <c r="I395" s="17">
        <v>16.2</v>
      </c>
      <c r="J395" s="20"/>
      <c r="K395" s="28"/>
      <c r="L395" s="51">
        <v>510</v>
      </c>
    </row>
    <row r="396" spans="1:12" ht="12.75" customHeight="1">
      <c r="A396" s="27" t="s">
        <v>471</v>
      </c>
      <c r="B396" s="14">
        <v>8435134822037</v>
      </c>
      <c r="C396" s="19" t="s">
        <v>443</v>
      </c>
      <c r="D396" s="16" t="s">
        <v>1364</v>
      </c>
      <c r="E396" s="16" t="s">
        <v>1364</v>
      </c>
      <c r="F396" s="16" t="s">
        <v>1364</v>
      </c>
      <c r="G396" s="21">
        <v>1</v>
      </c>
      <c r="H396" s="19" t="s">
        <v>1381</v>
      </c>
      <c r="I396" s="17">
        <v>19.2</v>
      </c>
      <c r="J396" s="20"/>
      <c r="K396" s="28"/>
      <c r="L396" s="51">
        <v>595</v>
      </c>
    </row>
    <row r="397" spans="1:12" ht="12.75" customHeight="1">
      <c r="A397" s="27" t="s">
        <v>472</v>
      </c>
      <c r="B397" s="14">
        <v>8435134822044</v>
      </c>
      <c r="C397" s="19" t="s">
        <v>444</v>
      </c>
      <c r="D397" s="16" t="s">
        <v>1364</v>
      </c>
      <c r="E397" s="16" t="s">
        <v>1364</v>
      </c>
      <c r="F397" s="16" t="s">
        <v>1364</v>
      </c>
      <c r="G397" s="21">
        <v>1</v>
      </c>
      <c r="H397" s="19" t="s">
        <v>1381</v>
      </c>
      <c r="I397" s="17">
        <v>22.2</v>
      </c>
      <c r="J397" s="20"/>
      <c r="K397" s="28"/>
      <c r="L397" s="51">
        <v>677</v>
      </c>
    </row>
    <row r="398" spans="1:12" ht="12.75" customHeight="1">
      <c r="A398" s="27" t="s">
        <v>4</v>
      </c>
      <c r="B398" s="14">
        <v>8435134822310</v>
      </c>
      <c r="C398" s="19" t="s">
        <v>5</v>
      </c>
      <c r="D398" s="16" t="s">
        <v>1364</v>
      </c>
      <c r="E398" s="16" t="s">
        <v>1364</v>
      </c>
      <c r="F398" s="16" t="s">
        <v>1364</v>
      </c>
      <c r="G398" s="21">
        <v>1</v>
      </c>
      <c r="H398" s="19" t="s">
        <v>716</v>
      </c>
      <c r="I398" s="17"/>
      <c r="J398" s="20"/>
      <c r="K398" s="28"/>
      <c r="L398" s="51">
        <v>106</v>
      </c>
    </row>
    <row r="399" spans="1:12" ht="12.75" customHeight="1">
      <c r="A399" s="27" t="s">
        <v>6</v>
      </c>
      <c r="B399" s="14">
        <v>8435134822327</v>
      </c>
      <c r="C399" s="19" t="s">
        <v>7</v>
      </c>
      <c r="D399" s="16" t="s">
        <v>1364</v>
      </c>
      <c r="E399" s="16" t="s">
        <v>1364</v>
      </c>
      <c r="F399" s="16" t="s">
        <v>1364</v>
      </c>
      <c r="G399" s="21">
        <v>1</v>
      </c>
      <c r="H399" s="19" t="s">
        <v>716</v>
      </c>
      <c r="I399" s="17"/>
      <c r="J399" s="20"/>
      <c r="K399" s="28"/>
      <c r="L399" s="51">
        <v>115</v>
      </c>
    </row>
    <row r="400" spans="1:12" ht="12.75" customHeight="1">
      <c r="A400" s="27" t="s">
        <v>8</v>
      </c>
      <c r="B400" s="14">
        <v>8435134822334</v>
      </c>
      <c r="C400" s="19" t="s">
        <v>9</v>
      </c>
      <c r="D400" s="16" t="s">
        <v>1364</v>
      </c>
      <c r="E400" s="16" t="s">
        <v>1364</v>
      </c>
      <c r="F400" s="16" t="s">
        <v>1364</v>
      </c>
      <c r="G400" s="21">
        <v>1</v>
      </c>
      <c r="H400" s="19" t="s">
        <v>716</v>
      </c>
      <c r="I400" s="17"/>
      <c r="J400" s="20"/>
      <c r="K400" s="28"/>
      <c r="L400" s="51">
        <v>14</v>
      </c>
    </row>
    <row r="401" spans="1:12" ht="12.75" customHeight="1">
      <c r="A401" s="27" t="s">
        <v>10</v>
      </c>
      <c r="B401" s="14">
        <v>8435134822365</v>
      </c>
      <c r="C401" s="19" t="s">
        <v>11</v>
      </c>
      <c r="D401" s="16" t="s">
        <v>1364</v>
      </c>
      <c r="E401" s="16" t="s">
        <v>1364</v>
      </c>
      <c r="F401" s="16" t="s">
        <v>1364</v>
      </c>
      <c r="G401" s="21">
        <v>1</v>
      </c>
      <c r="H401" s="19" t="s">
        <v>716</v>
      </c>
      <c r="I401" s="17"/>
      <c r="J401" s="20"/>
      <c r="K401" s="28"/>
      <c r="L401" s="51">
        <v>66</v>
      </c>
    </row>
    <row r="402" spans="1:12" ht="12.75" customHeight="1">
      <c r="A402" s="27" t="s">
        <v>12</v>
      </c>
      <c r="B402" s="14">
        <v>8435134823140</v>
      </c>
      <c r="C402" s="19" t="s">
        <v>17</v>
      </c>
      <c r="D402" s="16" t="s">
        <v>1364</v>
      </c>
      <c r="E402" s="16" t="s">
        <v>1364</v>
      </c>
      <c r="F402" s="16" t="s">
        <v>1364</v>
      </c>
      <c r="G402" s="21">
        <v>1</v>
      </c>
      <c r="H402" s="19" t="s">
        <v>716</v>
      </c>
      <c r="I402" s="17"/>
      <c r="J402" s="20"/>
      <c r="K402" s="28"/>
      <c r="L402" s="51">
        <v>112</v>
      </c>
    </row>
    <row r="403" spans="1:12" ht="12.75" customHeight="1">
      <c r="A403" s="27" t="s">
        <v>32</v>
      </c>
      <c r="B403" s="14">
        <v>8435134823157</v>
      </c>
      <c r="C403" s="19" t="s">
        <v>33</v>
      </c>
      <c r="D403" s="16" t="s">
        <v>1364</v>
      </c>
      <c r="E403" s="16" t="s">
        <v>1364</v>
      </c>
      <c r="F403" s="16" t="s">
        <v>1364</v>
      </c>
      <c r="G403" s="21">
        <v>1</v>
      </c>
      <c r="H403" s="19" t="s">
        <v>716</v>
      </c>
      <c r="I403" s="17"/>
      <c r="J403" s="20"/>
      <c r="K403" s="28"/>
      <c r="L403" s="51">
        <v>135</v>
      </c>
    </row>
    <row r="404" spans="1:12" ht="12.75" customHeight="1">
      <c r="A404" s="27" t="s">
        <v>34</v>
      </c>
      <c r="B404" s="14" t="s">
        <v>35</v>
      </c>
      <c r="C404" s="19" t="s">
        <v>1926</v>
      </c>
      <c r="D404" s="16" t="s">
        <v>1364</v>
      </c>
      <c r="E404" s="16" t="s">
        <v>1364</v>
      </c>
      <c r="F404" s="16" t="s">
        <v>1364</v>
      </c>
      <c r="G404" s="21">
        <v>1</v>
      </c>
      <c r="H404" s="19" t="s">
        <v>45</v>
      </c>
      <c r="I404" s="17"/>
      <c r="J404" s="20"/>
      <c r="K404" s="28"/>
      <c r="L404" s="51">
        <v>1400</v>
      </c>
    </row>
    <row r="405" spans="1:12" ht="12.75" customHeight="1">
      <c r="A405" s="27" t="s">
        <v>36</v>
      </c>
      <c r="B405" s="14" t="s">
        <v>37</v>
      </c>
      <c r="C405" s="19" t="s">
        <v>46</v>
      </c>
      <c r="D405" s="16" t="s">
        <v>1364</v>
      </c>
      <c r="E405" s="16" t="s">
        <v>1364</v>
      </c>
      <c r="F405" s="16" t="s">
        <v>1364</v>
      </c>
      <c r="G405" s="21">
        <v>1</v>
      </c>
      <c r="H405" s="19" t="s">
        <v>45</v>
      </c>
      <c r="I405" s="17"/>
      <c r="J405" s="20"/>
      <c r="K405" s="28"/>
      <c r="L405" s="51">
        <v>1114</v>
      </c>
    </row>
    <row r="406" spans="1:12" ht="12.75" customHeight="1">
      <c r="A406" s="27" t="s">
        <v>47</v>
      </c>
      <c r="B406" s="14" t="s">
        <v>48</v>
      </c>
      <c r="C406" s="19" t="s">
        <v>49</v>
      </c>
      <c r="D406" s="16" t="s">
        <v>1364</v>
      </c>
      <c r="E406" s="16" t="s">
        <v>1364</v>
      </c>
      <c r="F406" s="16" t="s">
        <v>1364</v>
      </c>
      <c r="G406" s="21">
        <v>1</v>
      </c>
      <c r="H406" s="19" t="s">
        <v>45</v>
      </c>
      <c r="I406" s="17"/>
      <c r="J406" s="20"/>
      <c r="K406" s="28"/>
      <c r="L406" s="51">
        <v>18</v>
      </c>
    </row>
    <row r="407" spans="1:12" ht="12.75" customHeight="1">
      <c r="A407" s="27" t="s">
        <v>50</v>
      </c>
      <c r="B407" s="14" t="s">
        <v>51</v>
      </c>
      <c r="C407" s="19" t="s">
        <v>52</v>
      </c>
      <c r="D407" s="16" t="s">
        <v>1364</v>
      </c>
      <c r="E407" s="16" t="s">
        <v>1364</v>
      </c>
      <c r="F407" s="16" t="s">
        <v>1364</v>
      </c>
      <c r="G407" s="21">
        <v>1</v>
      </c>
      <c r="H407" s="19" t="s">
        <v>45</v>
      </c>
      <c r="I407" s="17"/>
      <c r="J407" s="20"/>
      <c r="K407" s="28"/>
      <c r="L407" s="51">
        <v>38</v>
      </c>
    </row>
    <row r="408" spans="1:12" ht="12.75" customHeight="1">
      <c r="A408" s="27" t="s">
        <v>53</v>
      </c>
      <c r="B408" s="14" t="s">
        <v>54</v>
      </c>
      <c r="C408" s="19" t="s">
        <v>91</v>
      </c>
      <c r="D408" s="16" t="s">
        <v>1364</v>
      </c>
      <c r="E408" s="16" t="s">
        <v>1364</v>
      </c>
      <c r="F408" s="16" t="s">
        <v>1364</v>
      </c>
      <c r="G408" s="21">
        <v>1</v>
      </c>
      <c r="H408" s="19" t="s">
        <v>45</v>
      </c>
      <c r="I408" s="17"/>
      <c r="J408" s="20"/>
      <c r="K408" s="28"/>
      <c r="L408" s="51">
        <v>22</v>
      </c>
    </row>
    <row r="409" spans="1:12" ht="12.75" customHeight="1">
      <c r="A409" s="27" t="s">
        <v>92</v>
      </c>
      <c r="B409" s="14">
        <v>8435134824277</v>
      </c>
      <c r="C409" s="19" t="s">
        <v>93</v>
      </c>
      <c r="D409" s="16" t="s">
        <v>1364</v>
      </c>
      <c r="E409" s="16" t="s">
        <v>1364</v>
      </c>
      <c r="F409" s="16" t="s">
        <v>1364</v>
      </c>
      <c r="G409" s="21">
        <v>1</v>
      </c>
      <c r="H409" s="19" t="s">
        <v>45</v>
      </c>
      <c r="I409" s="17"/>
      <c r="J409" s="20"/>
      <c r="K409" s="28"/>
      <c r="L409" s="51">
        <v>34</v>
      </c>
    </row>
    <row r="410" spans="1:12" ht="12.75" customHeight="1">
      <c r="A410" s="27" t="s">
        <v>94</v>
      </c>
      <c r="B410" s="14">
        <v>8435134824284</v>
      </c>
      <c r="C410" s="19" t="s">
        <v>95</v>
      </c>
      <c r="D410" s="16" t="s">
        <v>1364</v>
      </c>
      <c r="E410" s="16" t="s">
        <v>1364</v>
      </c>
      <c r="F410" s="16" t="s">
        <v>1364</v>
      </c>
      <c r="G410" s="21">
        <v>1</v>
      </c>
      <c r="H410" s="19" t="s">
        <v>45</v>
      </c>
      <c r="I410" s="17"/>
      <c r="J410" s="20"/>
      <c r="K410" s="28"/>
      <c r="L410" s="51">
        <v>20</v>
      </c>
    </row>
    <row r="411" spans="1:12" ht="12.75" customHeight="1">
      <c r="A411" s="27" t="s">
        <v>96</v>
      </c>
      <c r="B411" s="14">
        <v>8435134824291</v>
      </c>
      <c r="C411" s="19" t="s">
        <v>97</v>
      </c>
      <c r="D411" s="16" t="s">
        <v>1364</v>
      </c>
      <c r="E411" s="16" t="s">
        <v>1364</v>
      </c>
      <c r="F411" s="16" t="s">
        <v>1364</v>
      </c>
      <c r="G411" s="21">
        <v>1</v>
      </c>
      <c r="H411" s="19" t="s">
        <v>45</v>
      </c>
      <c r="I411" s="17"/>
      <c r="J411" s="20"/>
      <c r="K411" s="28"/>
      <c r="L411" s="51">
        <v>21</v>
      </c>
    </row>
    <row r="412" spans="1:12" ht="12.75" customHeight="1">
      <c r="A412" s="27" t="s">
        <v>43</v>
      </c>
      <c r="B412" s="14">
        <v>8435134824758</v>
      </c>
      <c r="C412" s="19" t="s">
        <v>44</v>
      </c>
      <c r="D412" s="16" t="s">
        <v>1364</v>
      </c>
      <c r="E412" s="16" t="s">
        <v>1364</v>
      </c>
      <c r="F412" s="16" t="s">
        <v>1364</v>
      </c>
      <c r="G412" s="21">
        <v>1</v>
      </c>
      <c r="H412" s="19" t="s">
        <v>45</v>
      </c>
      <c r="I412" s="17"/>
      <c r="J412" s="20"/>
      <c r="K412" s="28"/>
      <c r="L412" s="51">
        <v>156</v>
      </c>
    </row>
    <row r="413" spans="1:12" ht="12.75" customHeight="1">
      <c r="A413" s="27" t="s">
        <v>788</v>
      </c>
      <c r="B413" s="14">
        <v>8435134824819</v>
      </c>
      <c r="C413" s="19" t="s">
        <v>789</v>
      </c>
      <c r="D413" s="16" t="s">
        <v>1364</v>
      </c>
      <c r="E413" s="16" t="s">
        <v>1364</v>
      </c>
      <c r="F413" s="16" t="s">
        <v>1364</v>
      </c>
      <c r="G413" s="21">
        <v>1</v>
      </c>
      <c r="H413" s="19" t="s">
        <v>883</v>
      </c>
      <c r="I413" s="17"/>
      <c r="J413" s="20"/>
      <c r="K413" s="28"/>
      <c r="L413" s="51">
        <v>555</v>
      </c>
    </row>
    <row r="414" spans="1:12" ht="12.75" customHeight="1">
      <c r="A414" s="27" t="s">
        <v>778</v>
      </c>
      <c r="B414" s="14">
        <v>8435134837185</v>
      </c>
      <c r="C414" s="19" t="s">
        <v>779</v>
      </c>
      <c r="D414" s="16" t="s">
        <v>1364</v>
      </c>
      <c r="E414" s="16" t="s">
        <v>1364</v>
      </c>
      <c r="F414" s="16" t="s">
        <v>1364</v>
      </c>
      <c r="G414" s="21">
        <v>1</v>
      </c>
      <c r="H414" s="19" t="s">
        <v>780</v>
      </c>
      <c r="I414" s="17"/>
      <c r="J414" s="20"/>
      <c r="K414" s="28"/>
      <c r="L414" s="51">
        <v>156</v>
      </c>
    </row>
    <row r="415" spans="1:12" ht="12.75" customHeight="1">
      <c r="A415" s="27" t="s">
        <v>1297</v>
      </c>
      <c r="B415" s="14">
        <v>8435134837567</v>
      </c>
      <c r="C415" s="19" t="s">
        <v>787</v>
      </c>
      <c r="D415" s="16" t="s">
        <v>1364</v>
      </c>
      <c r="E415" s="16" t="s">
        <v>1364</v>
      </c>
      <c r="F415" s="16" t="s">
        <v>1364</v>
      </c>
      <c r="G415" s="21">
        <v>1</v>
      </c>
      <c r="H415" s="19" t="s">
        <v>780</v>
      </c>
      <c r="I415" s="17"/>
      <c r="J415" s="20"/>
      <c r="K415" s="28"/>
      <c r="L415" s="51">
        <v>156</v>
      </c>
    </row>
    <row r="416" spans="1:12" ht="12.75" customHeight="1">
      <c r="A416" s="27" t="s">
        <v>1038</v>
      </c>
      <c r="B416" s="14">
        <v>8435134847665</v>
      </c>
      <c r="C416" s="19" t="s">
        <v>1040</v>
      </c>
      <c r="D416" s="16" t="s">
        <v>1364</v>
      </c>
      <c r="E416" s="16" t="s">
        <v>1364</v>
      </c>
      <c r="F416" s="16" t="s">
        <v>1364</v>
      </c>
      <c r="G416" s="21">
        <v>1</v>
      </c>
      <c r="H416" s="19" t="s">
        <v>172</v>
      </c>
      <c r="I416" s="17">
        <v>1</v>
      </c>
      <c r="J416" s="20">
        <f>100*220*500</f>
        <v>11000000</v>
      </c>
      <c r="K416" s="28" t="s">
        <v>117</v>
      </c>
      <c r="L416" s="51">
        <v>156</v>
      </c>
    </row>
    <row r="417" spans="1:12" ht="12.75" customHeight="1">
      <c r="A417" s="27" t="s">
        <v>1039</v>
      </c>
      <c r="B417" s="14">
        <v>8435134847672</v>
      </c>
      <c r="C417" s="19" t="s">
        <v>1041</v>
      </c>
      <c r="D417" s="16" t="s">
        <v>1364</v>
      </c>
      <c r="E417" s="16" t="s">
        <v>1364</v>
      </c>
      <c r="F417" s="16" t="s">
        <v>1364</v>
      </c>
      <c r="G417" s="21">
        <v>1</v>
      </c>
      <c r="H417" s="19" t="s">
        <v>172</v>
      </c>
      <c r="I417" s="17">
        <v>1</v>
      </c>
      <c r="J417" s="20">
        <f>100*220*500</f>
        <v>11000000</v>
      </c>
      <c r="K417" s="28" t="s">
        <v>117</v>
      </c>
      <c r="L417" s="51">
        <v>156</v>
      </c>
    </row>
    <row r="418" spans="1:12" ht="12.75" customHeight="1">
      <c r="A418" s="27" t="s">
        <v>1042</v>
      </c>
      <c r="B418" s="14">
        <v>8435134847689</v>
      </c>
      <c r="C418" s="19" t="s">
        <v>1043</v>
      </c>
      <c r="D418" s="16" t="s">
        <v>1364</v>
      </c>
      <c r="E418" s="16" t="s">
        <v>1364</v>
      </c>
      <c r="F418" s="16" t="s">
        <v>1364</v>
      </c>
      <c r="G418" s="21">
        <v>1</v>
      </c>
      <c r="H418" s="19" t="s">
        <v>172</v>
      </c>
      <c r="I418" s="17">
        <v>4</v>
      </c>
      <c r="J418" s="20"/>
      <c r="K418" s="28"/>
      <c r="L418" s="51">
        <v>151</v>
      </c>
    </row>
    <row r="419" spans="1:12" ht="12.75" customHeight="1">
      <c r="A419" s="27" t="s">
        <v>1044</v>
      </c>
      <c r="B419" s="14">
        <v>8435134847702</v>
      </c>
      <c r="C419" s="19" t="s">
        <v>1207</v>
      </c>
      <c r="D419" s="16" t="s">
        <v>1364</v>
      </c>
      <c r="E419" s="16" t="s">
        <v>1364</v>
      </c>
      <c r="F419" s="16" t="s">
        <v>1364</v>
      </c>
      <c r="G419" s="21">
        <v>1</v>
      </c>
      <c r="H419" s="19" t="s">
        <v>1245</v>
      </c>
      <c r="I419" s="17">
        <v>0.8</v>
      </c>
      <c r="J419" s="20"/>
      <c r="K419" s="28"/>
      <c r="L419" s="51">
        <v>180</v>
      </c>
    </row>
    <row r="420" spans="1:12" ht="12.75" customHeight="1">
      <c r="A420" s="27" t="s">
        <v>1089</v>
      </c>
      <c r="B420" s="14">
        <v>8435134848433</v>
      </c>
      <c r="C420" s="19" t="s">
        <v>1206</v>
      </c>
      <c r="D420" s="16" t="s">
        <v>1364</v>
      </c>
      <c r="E420" s="16" t="s">
        <v>1364</v>
      </c>
      <c r="F420" s="16" t="s">
        <v>1364</v>
      </c>
      <c r="G420" s="21">
        <v>1</v>
      </c>
      <c r="H420" s="19" t="s">
        <v>1245</v>
      </c>
      <c r="I420" s="17">
        <v>0.8</v>
      </c>
      <c r="J420" s="20"/>
      <c r="K420" s="28"/>
      <c r="L420" s="51">
        <v>145</v>
      </c>
    </row>
    <row r="421" spans="1:12" ht="12.75" customHeight="1">
      <c r="A421" s="27" t="s">
        <v>1090</v>
      </c>
      <c r="B421" s="14">
        <v>8435134848440</v>
      </c>
      <c r="C421" s="19" t="s">
        <v>1254</v>
      </c>
      <c r="D421" s="16" t="s">
        <v>1364</v>
      </c>
      <c r="E421" s="16" t="s">
        <v>1364</v>
      </c>
      <c r="F421" s="16" t="s">
        <v>1364</v>
      </c>
      <c r="G421" s="21">
        <v>1</v>
      </c>
      <c r="H421" s="19" t="s">
        <v>1245</v>
      </c>
      <c r="I421" s="17">
        <v>0.8</v>
      </c>
      <c r="J421" s="20"/>
      <c r="K421" s="28"/>
      <c r="L421" s="51">
        <v>209</v>
      </c>
    </row>
    <row r="422" spans="1:12" ht="12.75" customHeight="1">
      <c r="A422" s="27" t="s">
        <v>507</v>
      </c>
      <c r="B422" s="14">
        <v>8435134849058</v>
      </c>
      <c r="C422" s="19" t="s">
        <v>513</v>
      </c>
      <c r="D422" s="16" t="s">
        <v>1364</v>
      </c>
      <c r="E422" s="16" t="s">
        <v>1364</v>
      </c>
      <c r="F422" s="16" t="s">
        <v>1364</v>
      </c>
      <c r="G422" s="21">
        <v>1</v>
      </c>
      <c r="H422" s="19" t="s">
        <v>1245</v>
      </c>
      <c r="I422" s="17"/>
      <c r="J422" s="20"/>
      <c r="K422" s="28"/>
      <c r="L422" s="51">
        <v>156</v>
      </c>
    </row>
    <row r="423" spans="1:12" ht="12.75" customHeight="1">
      <c r="A423" s="27" t="s">
        <v>508</v>
      </c>
      <c r="B423" s="14">
        <v>8435134849065</v>
      </c>
      <c r="C423" s="19" t="s">
        <v>514</v>
      </c>
      <c r="D423" s="16" t="s">
        <v>1364</v>
      </c>
      <c r="E423" s="16" t="s">
        <v>1364</v>
      </c>
      <c r="F423" s="16" t="s">
        <v>1364</v>
      </c>
      <c r="G423" s="21">
        <v>1</v>
      </c>
      <c r="H423" s="19" t="s">
        <v>1245</v>
      </c>
      <c r="I423" s="17"/>
      <c r="J423" s="20"/>
      <c r="K423" s="28"/>
      <c r="L423" s="51">
        <v>185</v>
      </c>
    </row>
    <row r="424" spans="1:12" ht="12.75" customHeight="1">
      <c r="A424" s="27" t="s">
        <v>509</v>
      </c>
      <c r="B424" s="14">
        <v>8435134849072</v>
      </c>
      <c r="C424" s="19" t="s">
        <v>515</v>
      </c>
      <c r="D424" s="16" t="s">
        <v>1364</v>
      </c>
      <c r="E424" s="16" t="s">
        <v>1364</v>
      </c>
      <c r="F424" s="16" t="s">
        <v>1364</v>
      </c>
      <c r="G424" s="21">
        <v>1</v>
      </c>
      <c r="H424" s="19" t="s">
        <v>1245</v>
      </c>
      <c r="I424" s="17"/>
      <c r="J424" s="20"/>
      <c r="K424" s="28"/>
      <c r="L424" s="51">
        <v>162</v>
      </c>
    </row>
    <row r="425" spans="1:12" ht="12.75" customHeight="1">
      <c r="A425" s="27" t="s">
        <v>510</v>
      </c>
      <c r="B425" s="14">
        <v>8435134849089</v>
      </c>
      <c r="C425" s="19" t="s">
        <v>516</v>
      </c>
      <c r="D425" s="16" t="s">
        <v>1364</v>
      </c>
      <c r="E425" s="16" t="s">
        <v>1364</v>
      </c>
      <c r="F425" s="16" t="s">
        <v>1364</v>
      </c>
      <c r="G425" s="21">
        <v>1</v>
      </c>
      <c r="H425" s="19" t="s">
        <v>1245</v>
      </c>
      <c r="I425" s="17"/>
      <c r="J425" s="20"/>
      <c r="K425" s="28"/>
      <c r="L425" s="51">
        <v>198</v>
      </c>
    </row>
    <row r="426" spans="1:12" ht="12.75" customHeight="1">
      <c r="A426" s="27" t="s">
        <v>511</v>
      </c>
      <c r="B426" s="14">
        <v>8435134849096</v>
      </c>
      <c r="C426" s="19" t="s">
        <v>517</v>
      </c>
      <c r="D426" s="16" t="s">
        <v>1364</v>
      </c>
      <c r="E426" s="16" t="s">
        <v>1364</v>
      </c>
      <c r="F426" s="16" t="s">
        <v>1364</v>
      </c>
      <c r="G426" s="21">
        <v>1</v>
      </c>
      <c r="H426" s="19" t="s">
        <v>1245</v>
      </c>
      <c r="I426" s="17"/>
      <c r="J426" s="20"/>
      <c r="K426" s="28"/>
      <c r="L426" s="51">
        <v>167</v>
      </c>
    </row>
    <row r="427" spans="1:12" ht="12.75" customHeight="1">
      <c r="A427" s="27" t="s">
        <v>512</v>
      </c>
      <c r="B427" s="14">
        <v>8435134849102</v>
      </c>
      <c r="C427" s="19" t="s">
        <v>518</v>
      </c>
      <c r="D427" s="16" t="s">
        <v>1364</v>
      </c>
      <c r="E427" s="16" t="s">
        <v>1364</v>
      </c>
      <c r="F427" s="16" t="s">
        <v>1364</v>
      </c>
      <c r="G427" s="21">
        <v>1</v>
      </c>
      <c r="H427" s="19" t="s">
        <v>1245</v>
      </c>
      <c r="I427" s="17"/>
      <c r="J427" s="20"/>
      <c r="K427" s="28"/>
      <c r="L427" s="51">
        <v>204</v>
      </c>
    </row>
    <row r="428" spans="1:12" ht="12.75" customHeight="1">
      <c r="A428" s="27" t="s">
        <v>1432</v>
      </c>
      <c r="B428" s="14">
        <v>8435134850801</v>
      </c>
      <c r="C428" s="19" t="s">
        <v>1433</v>
      </c>
      <c r="D428" s="16" t="s">
        <v>1364</v>
      </c>
      <c r="E428" s="16" t="s">
        <v>1364</v>
      </c>
      <c r="F428" s="16" t="s">
        <v>1364</v>
      </c>
      <c r="G428" s="21">
        <v>1</v>
      </c>
      <c r="H428" s="19" t="s">
        <v>172</v>
      </c>
      <c r="I428" s="17">
        <v>1</v>
      </c>
      <c r="J428" s="20"/>
      <c r="K428" s="28"/>
      <c r="L428" s="51">
        <v>156</v>
      </c>
    </row>
    <row r="429" spans="1:12" ht="12.75" customHeight="1">
      <c r="A429" s="27" t="s">
        <v>1436</v>
      </c>
      <c r="B429" s="14">
        <v>8435134851174</v>
      </c>
      <c r="C429" s="19" t="s">
        <v>1437</v>
      </c>
      <c r="D429" s="16" t="s">
        <v>1364</v>
      </c>
      <c r="E429" s="16" t="s">
        <v>1364</v>
      </c>
      <c r="F429" s="16" t="s">
        <v>1364</v>
      </c>
      <c r="G429" s="21">
        <v>1</v>
      </c>
      <c r="H429" s="19" t="s">
        <v>780</v>
      </c>
      <c r="I429" s="17"/>
      <c r="J429" s="21"/>
      <c r="K429" s="21"/>
      <c r="L429" s="51">
        <v>154</v>
      </c>
    </row>
    <row r="430" spans="1:12" ht="12.75" customHeight="1">
      <c r="A430" s="27" t="s">
        <v>1438</v>
      </c>
      <c r="B430" s="14">
        <v>8435134851181</v>
      </c>
      <c r="C430" s="19" t="s">
        <v>1439</v>
      </c>
      <c r="D430" s="16" t="s">
        <v>1364</v>
      </c>
      <c r="E430" s="16" t="s">
        <v>1364</v>
      </c>
      <c r="F430" s="16" t="s">
        <v>1364</v>
      </c>
      <c r="G430" s="21">
        <v>1</v>
      </c>
      <c r="H430" s="19" t="s">
        <v>780</v>
      </c>
      <c r="I430" s="17"/>
      <c r="J430" s="21"/>
      <c r="K430" s="21"/>
      <c r="L430" s="51">
        <v>188</v>
      </c>
    </row>
    <row r="431" spans="1:12" ht="12.75" customHeight="1">
      <c r="A431" s="27" t="s">
        <v>1440</v>
      </c>
      <c r="B431" s="14">
        <v>8435134851198</v>
      </c>
      <c r="C431" s="19" t="s">
        <v>1441</v>
      </c>
      <c r="D431" s="16" t="s">
        <v>1364</v>
      </c>
      <c r="E431" s="16" t="s">
        <v>1364</v>
      </c>
      <c r="F431" s="16" t="s">
        <v>1364</v>
      </c>
      <c r="G431" s="21">
        <v>1</v>
      </c>
      <c r="H431" s="19" t="s">
        <v>780</v>
      </c>
      <c r="I431" s="17"/>
      <c r="J431" s="21"/>
      <c r="K431" s="21"/>
      <c r="L431" s="51">
        <v>218</v>
      </c>
    </row>
    <row r="432" spans="1:12" ht="12.75" customHeight="1">
      <c r="A432" s="27" t="s">
        <v>1560</v>
      </c>
      <c r="B432" s="32">
        <v>8435134851495</v>
      </c>
      <c r="C432" s="18" t="s">
        <v>1561</v>
      </c>
      <c r="D432" s="10" t="s">
        <v>1364</v>
      </c>
      <c r="E432" s="10" t="s">
        <v>1364</v>
      </c>
      <c r="F432" s="10" t="s">
        <v>1364</v>
      </c>
      <c r="G432" s="9">
        <v>1</v>
      </c>
      <c r="H432" s="8" t="s">
        <v>172</v>
      </c>
      <c r="I432" s="21"/>
      <c r="J432" s="21"/>
      <c r="K432" s="21"/>
      <c r="L432" s="51">
        <v>155</v>
      </c>
    </row>
    <row r="433" spans="1:12" ht="12.75" customHeight="1">
      <c r="A433" s="27" t="s">
        <v>1564</v>
      </c>
      <c r="B433" s="32">
        <v>8435134851631</v>
      </c>
      <c r="C433" s="18" t="s">
        <v>1566</v>
      </c>
      <c r="D433" s="10" t="s">
        <v>1364</v>
      </c>
      <c r="E433" s="10" t="s">
        <v>1364</v>
      </c>
      <c r="F433" s="10" t="s">
        <v>1364</v>
      </c>
      <c r="G433" s="9">
        <v>1</v>
      </c>
      <c r="H433" s="8" t="s">
        <v>172</v>
      </c>
      <c r="I433" s="21"/>
      <c r="J433" s="21"/>
      <c r="K433" s="21"/>
      <c r="L433" s="51">
        <v>390</v>
      </c>
    </row>
    <row r="434" spans="1:12" ht="12.75" customHeight="1">
      <c r="A434" s="27" t="s">
        <v>1548</v>
      </c>
      <c r="B434" s="32">
        <v>8435134851648</v>
      </c>
      <c r="C434" s="15" t="s">
        <v>1549</v>
      </c>
      <c r="D434" s="10" t="s">
        <v>1364</v>
      </c>
      <c r="E434" s="10" t="s">
        <v>1364</v>
      </c>
      <c r="F434" s="10" t="s">
        <v>1364</v>
      </c>
      <c r="G434" s="9">
        <v>1</v>
      </c>
      <c r="H434" s="8" t="s">
        <v>172</v>
      </c>
      <c r="I434" s="21">
        <v>0.5</v>
      </c>
      <c r="J434" s="21">
        <f>78*109*192</f>
        <v>1632384</v>
      </c>
      <c r="K434" s="21" t="s">
        <v>1555</v>
      </c>
      <c r="L434" s="51">
        <v>31</v>
      </c>
    </row>
    <row r="435" spans="1:12" ht="12.75" customHeight="1">
      <c r="A435" s="27" t="s">
        <v>1575</v>
      </c>
      <c r="B435" s="32">
        <v>8435134851945</v>
      </c>
      <c r="C435" s="18" t="s">
        <v>1565</v>
      </c>
      <c r="D435" s="10" t="s">
        <v>1364</v>
      </c>
      <c r="E435" s="10" t="s">
        <v>1364</v>
      </c>
      <c r="F435" s="10" t="s">
        <v>1364</v>
      </c>
      <c r="G435" s="9">
        <v>1</v>
      </c>
      <c r="H435" s="8" t="s">
        <v>172</v>
      </c>
      <c r="I435" s="21"/>
      <c r="J435" s="21"/>
      <c r="K435" s="21"/>
      <c r="L435" s="51">
        <v>366</v>
      </c>
    </row>
    <row r="436" spans="1:12" ht="12.75" customHeight="1">
      <c r="A436" s="27" t="s">
        <v>1603</v>
      </c>
      <c r="B436" s="18">
        <v>8435134852942</v>
      </c>
      <c r="C436" s="15" t="s">
        <v>1616</v>
      </c>
      <c r="D436" s="10" t="s">
        <v>1364</v>
      </c>
      <c r="E436" s="10" t="s">
        <v>1364</v>
      </c>
      <c r="F436" s="10" t="s">
        <v>1364</v>
      </c>
      <c r="G436" s="9">
        <v>1</v>
      </c>
      <c r="H436" s="19" t="s">
        <v>1630</v>
      </c>
      <c r="I436" s="10" t="s">
        <v>1364</v>
      </c>
      <c r="J436" s="10" t="s">
        <v>1364</v>
      </c>
      <c r="K436" s="10" t="s">
        <v>1364</v>
      </c>
      <c r="L436" s="51">
        <v>146</v>
      </c>
    </row>
    <row r="437" spans="1:12" ht="12.75" customHeight="1">
      <c r="A437" s="27" t="s">
        <v>1614</v>
      </c>
      <c r="B437" s="18">
        <v>8435134852959</v>
      </c>
      <c r="C437" s="15" t="s">
        <v>1617</v>
      </c>
      <c r="D437" s="10" t="s">
        <v>1364</v>
      </c>
      <c r="E437" s="10" t="s">
        <v>1364</v>
      </c>
      <c r="F437" s="10" t="s">
        <v>1364</v>
      </c>
      <c r="G437" s="9">
        <v>1</v>
      </c>
      <c r="H437" s="19" t="s">
        <v>1630</v>
      </c>
      <c r="I437" s="10" t="s">
        <v>1364</v>
      </c>
      <c r="J437" s="10" t="s">
        <v>1364</v>
      </c>
      <c r="K437" s="10" t="s">
        <v>1364</v>
      </c>
      <c r="L437" s="51">
        <v>180</v>
      </c>
    </row>
    <row r="438" spans="1:12" ht="12.75" customHeight="1">
      <c r="A438" s="27" t="s">
        <v>1615</v>
      </c>
      <c r="B438" s="18">
        <v>8435134852966</v>
      </c>
      <c r="C438" s="15" t="s">
        <v>1618</v>
      </c>
      <c r="D438" s="10" t="s">
        <v>1364</v>
      </c>
      <c r="E438" s="10" t="s">
        <v>1364</v>
      </c>
      <c r="F438" s="10" t="s">
        <v>1364</v>
      </c>
      <c r="G438" s="9">
        <v>1</v>
      </c>
      <c r="H438" s="19" t="s">
        <v>1630</v>
      </c>
      <c r="I438" s="10" t="s">
        <v>1364</v>
      </c>
      <c r="J438" s="10" t="s">
        <v>1364</v>
      </c>
      <c r="K438" s="10" t="s">
        <v>1364</v>
      </c>
      <c r="L438" s="51">
        <v>158</v>
      </c>
    </row>
    <row r="439" spans="1:12" ht="12.75" customHeight="1">
      <c r="A439" s="18" t="s">
        <v>1852</v>
      </c>
      <c r="B439" s="18">
        <v>8435134854311</v>
      </c>
      <c r="C439" s="18" t="s">
        <v>1853</v>
      </c>
      <c r="D439" s="35" t="s">
        <v>1364</v>
      </c>
      <c r="E439" s="35" t="s">
        <v>1364</v>
      </c>
      <c r="F439" s="35" t="s">
        <v>1364</v>
      </c>
      <c r="G439" s="21" t="s">
        <v>1850</v>
      </c>
      <c r="H439" s="18" t="s">
        <v>172</v>
      </c>
      <c r="I439" s="35" t="s">
        <v>1856</v>
      </c>
      <c r="J439" s="38">
        <f>(485*325*185)*0.01</f>
        <v>291606.25</v>
      </c>
      <c r="K439" s="35" t="s">
        <v>1857</v>
      </c>
      <c r="L439" s="51">
        <v>663</v>
      </c>
    </row>
    <row r="440" spans="1:12" ht="12.75" customHeight="1">
      <c r="A440" s="50" t="s">
        <v>1460</v>
      </c>
      <c r="B440" s="14">
        <v>8435134850856</v>
      </c>
      <c r="C440" s="19" t="s">
        <v>1461</v>
      </c>
      <c r="D440" s="16" t="s">
        <v>1364</v>
      </c>
      <c r="E440" s="16" t="s">
        <v>1364</v>
      </c>
      <c r="F440" s="16" t="s">
        <v>1364</v>
      </c>
      <c r="G440" s="21">
        <v>1</v>
      </c>
      <c r="H440" s="19" t="s">
        <v>752</v>
      </c>
      <c r="I440" s="17"/>
      <c r="J440" s="20"/>
      <c r="K440" s="21"/>
      <c r="L440" s="51">
        <v>105</v>
      </c>
    </row>
    <row r="441" spans="1:12" ht="12.75" customHeight="1">
      <c r="A441" s="50" t="s">
        <v>1462</v>
      </c>
      <c r="B441" s="14">
        <v>8435134850863</v>
      </c>
      <c r="C441" s="19" t="s">
        <v>1463</v>
      </c>
      <c r="D441" s="16" t="s">
        <v>1364</v>
      </c>
      <c r="E441" s="16" t="s">
        <v>1364</v>
      </c>
      <c r="F441" s="16" t="s">
        <v>1364</v>
      </c>
      <c r="G441" s="21">
        <v>1</v>
      </c>
      <c r="H441" s="19" t="s">
        <v>752</v>
      </c>
      <c r="I441" s="17"/>
      <c r="J441" s="20"/>
      <c r="K441" s="21"/>
      <c r="L441" s="51">
        <v>105</v>
      </c>
    </row>
    <row r="442" spans="1:12" ht="12.75" customHeight="1">
      <c r="A442" s="50" t="s">
        <v>1464</v>
      </c>
      <c r="B442" s="14">
        <v>8435134850870</v>
      </c>
      <c r="C442" s="19" t="s">
        <v>1465</v>
      </c>
      <c r="D442" s="16" t="s">
        <v>1364</v>
      </c>
      <c r="E442" s="16" t="s">
        <v>1364</v>
      </c>
      <c r="F442" s="16" t="s">
        <v>1364</v>
      </c>
      <c r="G442" s="21">
        <v>1</v>
      </c>
      <c r="H442" s="19" t="s">
        <v>752</v>
      </c>
      <c r="I442" s="17"/>
      <c r="J442" s="20"/>
      <c r="K442" s="21"/>
      <c r="L442" s="51">
        <v>120</v>
      </c>
    </row>
    <row r="443" spans="1:12" ht="12.75" customHeight="1">
      <c r="A443" s="27" t="s">
        <v>1330</v>
      </c>
      <c r="B443" s="14">
        <v>8435134832821</v>
      </c>
      <c r="C443" s="19" t="s">
        <v>549</v>
      </c>
      <c r="D443" s="16" t="s">
        <v>1364</v>
      </c>
      <c r="E443" s="16" t="s">
        <v>1364</v>
      </c>
      <c r="F443" s="16" t="s">
        <v>1364</v>
      </c>
      <c r="G443" s="21">
        <v>1</v>
      </c>
      <c r="H443" s="19" t="s">
        <v>172</v>
      </c>
      <c r="I443" s="17"/>
      <c r="J443" s="20"/>
      <c r="K443" s="28"/>
      <c r="L443" s="51">
        <v>1230</v>
      </c>
    </row>
    <row r="444" spans="1:12" ht="12.75" customHeight="1">
      <c r="A444" s="27" t="s">
        <v>1329</v>
      </c>
      <c r="B444" s="14">
        <v>8435134832838</v>
      </c>
      <c r="C444" s="19" t="s">
        <v>548</v>
      </c>
      <c r="D444" s="16" t="s">
        <v>1364</v>
      </c>
      <c r="E444" s="16" t="s">
        <v>1364</v>
      </c>
      <c r="F444" s="16" t="s">
        <v>1364</v>
      </c>
      <c r="G444" s="21">
        <v>1</v>
      </c>
      <c r="H444" s="19" t="s">
        <v>172</v>
      </c>
      <c r="I444" s="17"/>
      <c r="J444" s="20"/>
      <c r="K444" s="28"/>
      <c r="L444" s="51">
        <v>1484</v>
      </c>
    </row>
    <row r="445" spans="1:12" ht="12.75" customHeight="1">
      <c r="A445" s="27" t="s">
        <v>489</v>
      </c>
      <c r="B445" s="14">
        <v>8435134835433</v>
      </c>
      <c r="C445" s="19" t="s">
        <v>491</v>
      </c>
      <c r="D445" s="16" t="s">
        <v>1364</v>
      </c>
      <c r="E445" s="16" t="s">
        <v>1364</v>
      </c>
      <c r="F445" s="16" t="s">
        <v>1364</v>
      </c>
      <c r="G445" s="21">
        <v>1</v>
      </c>
      <c r="H445" s="19" t="s">
        <v>1572</v>
      </c>
      <c r="I445" s="17"/>
      <c r="J445" s="20"/>
      <c r="K445" s="28"/>
      <c r="L445" s="51">
        <v>78</v>
      </c>
    </row>
    <row r="446" spans="1:12" ht="12.75" customHeight="1">
      <c r="A446" s="27" t="s">
        <v>1280</v>
      </c>
      <c r="B446" s="14">
        <v>8435134837307</v>
      </c>
      <c r="C446" s="19" t="s">
        <v>1281</v>
      </c>
      <c r="D446" s="16" t="s">
        <v>1364</v>
      </c>
      <c r="E446" s="16" t="s">
        <v>1364</v>
      </c>
      <c r="F446" s="16" t="s">
        <v>1364</v>
      </c>
      <c r="G446" s="21">
        <v>1</v>
      </c>
      <c r="H446" s="19" t="s">
        <v>1572</v>
      </c>
      <c r="I446" s="17"/>
      <c r="J446" s="20">
        <f>550*375*250</f>
        <v>51562500</v>
      </c>
      <c r="K446" s="28" t="s">
        <v>365</v>
      </c>
      <c r="L446" s="51">
        <v>563</v>
      </c>
    </row>
    <row r="447" spans="1:12" ht="12.75" customHeight="1">
      <c r="A447" s="27" t="s">
        <v>1282</v>
      </c>
      <c r="B447" s="14">
        <v>8435134837314</v>
      </c>
      <c r="C447" s="19" t="s">
        <v>1283</v>
      </c>
      <c r="D447" s="16" t="s">
        <v>1364</v>
      </c>
      <c r="E447" s="16" t="s">
        <v>1364</v>
      </c>
      <c r="F447" s="16" t="s">
        <v>1364</v>
      </c>
      <c r="G447" s="21">
        <v>1</v>
      </c>
      <c r="H447" s="19" t="s">
        <v>1572</v>
      </c>
      <c r="I447" s="17"/>
      <c r="J447" s="20">
        <f>625*550*250</f>
        <v>85937500</v>
      </c>
      <c r="K447" s="28" t="s">
        <v>366</v>
      </c>
      <c r="L447" s="51">
        <v>770</v>
      </c>
    </row>
    <row r="448" spans="1:12" ht="12.75" customHeight="1">
      <c r="A448" s="27" t="s">
        <v>1390</v>
      </c>
      <c r="B448" s="18">
        <v>8435134837420</v>
      </c>
      <c r="C448" s="18" t="s">
        <v>1114</v>
      </c>
      <c r="D448" s="10" t="s">
        <v>1364</v>
      </c>
      <c r="E448" s="10" t="s">
        <v>1364</v>
      </c>
      <c r="F448" s="10" t="s">
        <v>1364</v>
      </c>
      <c r="G448" s="9">
        <v>1</v>
      </c>
      <c r="H448" s="8" t="s">
        <v>172</v>
      </c>
      <c r="I448" s="21"/>
      <c r="J448" s="21"/>
      <c r="K448" s="21"/>
      <c r="L448" s="51">
        <v>82</v>
      </c>
    </row>
    <row r="449" spans="1:215" ht="12.75" customHeight="1">
      <c r="A449" s="27" t="s">
        <v>1391</v>
      </c>
      <c r="B449" s="18">
        <v>8435134837444</v>
      </c>
      <c r="C449" s="18" t="s">
        <v>1592</v>
      </c>
      <c r="D449" s="10" t="s">
        <v>1364</v>
      </c>
      <c r="E449" s="10" t="s">
        <v>1364</v>
      </c>
      <c r="F449" s="10" t="s">
        <v>1364</v>
      </c>
      <c r="G449" s="9">
        <v>1</v>
      </c>
      <c r="H449" s="8" t="s">
        <v>172</v>
      </c>
      <c r="I449" s="21"/>
      <c r="J449" s="21"/>
      <c r="K449" s="21"/>
      <c r="L449" s="51">
        <v>86</v>
      </c>
    </row>
    <row r="450" spans="1:215" ht="12.75" customHeight="1">
      <c r="A450" s="27" t="s">
        <v>27</v>
      </c>
      <c r="B450" s="14">
        <v>8435134837505</v>
      </c>
      <c r="C450" s="19" t="s">
        <v>29</v>
      </c>
      <c r="D450" s="16" t="s">
        <v>1364</v>
      </c>
      <c r="E450" s="16" t="s">
        <v>1364</v>
      </c>
      <c r="F450" s="16" t="s">
        <v>1364</v>
      </c>
      <c r="G450" s="21">
        <v>1</v>
      </c>
      <c r="H450" s="19" t="s">
        <v>1572</v>
      </c>
      <c r="I450" s="17"/>
      <c r="J450" s="20"/>
      <c r="K450" s="28"/>
      <c r="L450" s="51">
        <v>182</v>
      </c>
    </row>
    <row r="451" spans="1:215" ht="12.75" customHeight="1">
      <c r="A451" s="27" t="s">
        <v>28</v>
      </c>
      <c r="B451" s="14">
        <v>8435134837512</v>
      </c>
      <c r="C451" s="19" t="s">
        <v>1846</v>
      </c>
      <c r="D451" s="16" t="s">
        <v>1364</v>
      </c>
      <c r="E451" s="16" t="s">
        <v>1364</v>
      </c>
      <c r="F451" s="16" t="s">
        <v>1364</v>
      </c>
      <c r="G451" s="21">
        <v>1</v>
      </c>
      <c r="H451" s="19" t="s">
        <v>1572</v>
      </c>
      <c r="I451" s="17"/>
      <c r="J451" s="20"/>
      <c r="K451" s="28"/>
      <c r="L451" s="51">
        <v>192</v>
      </c>
    </row>
    <row r="452" spans="1:215" ht="12.75" customHeight="1">
      <c r="A452" s="27" t="s">
        <v>1292</v>
      </c>
      <c r="B452" s="14">
        <v>8435134837918</v>
      </c>
      <c r="C452" s="19" t="s">
        <v>1294</v>
      </c>
      <c r="D452" s="16" t="s">
        <v>1364</v>
      </c>
      <c r="E452" s="16" t="s">
        <v>1364</v>
      </c>
      <c r="F452" s="16" t="s">
        <v>1364</v>
      </c>
      <c r="G452" s="21">
        <v>1</v>
      </c>
      <c r="H452" s="19" t="s">
        <v>1412</v>
      </c>
      <c r="I452" s="17"/>
      <c r="J452" s="20"/>
      <c r="K452" s="28"/>
      <c r="L452" s="51">
        <v>106</v>
      </c>
    </row>
    <row r="453" spans="1:215" ht="12.75" customHeight="1">
      <c r="A453" s="27" t="s">
        <v>1293</v>
      </c>
      <c r="B453" s="14">
        <v>8435134837925</v>
      </c>
      <c r="C453" s="19" t="s">
        <v>1295</v>
      </c>
      <c r="D453" s="16" t="s">
        <v>1364</v>
      </c>
      <c r="E453" s="16" t="s">
        <v>1364</v>
      </c>
      <c r="F453" s="16" t="s">
        <v>1364</v>
      </c>
      <c r="G453" s="21">
        <v>1</v>
      </c>
      <c r="H453" s="19" t="s">
        <v>1412</v>
      </c>
      <c r="I453" s="17"/>
      <c r="J453" s="20"/>
      <c r="K453" s="28"/>
      <c r="L453" s="51">
        <v>153</v>
      </c>
    </row>
    <row r="454" spans="1:215" ht="12.75" customHeight="1">
      <c r="A454" s="27" t="s">
        <v>494</v>
      </c>
      <c r="B454" s="14">
        <v>8435134844435</v>
      </c>
      <c r="C454" s="19" t="s">
        <v>495</v>
      </c>
      <c r="D454" s="16" t="s">
        <v>1364</v>
      </c>
      <c r="E454" s="16" t="s">
        <v>1364</v>
      </c>
      <c r="F454" s="16" t="s">
        <v>1364</v>
      </c>
      <c r="G454" s="21">
        <v>1</v>
      </c>
      <c r="H454" s="19" t="s">
        <v>1572</v>
      </c>
      <c r="I454" s="17"/>
      <c r="J454" s="20"/>
      <c r="K454" s="28"/>
      <c r="L454" s="51">
        <v>41</v>
      </c>
    </row>
    <row r="455" spans="1:215" ht="12.75" customHeight="1">
      <c r="A455" s="27" t="s">
        <v>1348</v>
      </c>
      <c r="B455" s="14">
        <v>8435134839127</v>
      </c>
      <c r="C455" s="19" t="s">
        <v>1284</v>
      </c>
      <c r="D455" s="16" t="s">
        <v>1364</v>
      </c>
      <c r="E455" s="16" t="s">
        <v>1364</v>
      </c>
      <c r="F455" s="16" t="s">
        <v>1364</v>
      </c>
      <c r="G455" s="21">
        <v>1</v>
      </c>
      <c r="H455" s="19" t="s">
        <v>1572</v>
      </c>
      <c r="I455" s="17"/>
      <c r="J455" s="20">
        <f>550*375*250</f>
        <v>51562500</v>
      </c>
      <c r="K455" s="28" t="s">
        <v>365</v>
      </c>
      <c r="L455" s="51">
        <v>864</v>
      </c>
    </row>
    <row r="456" spans="1:215" ht="12.75" customHeight="1">
      <c r="A456" s="27" t="s">
        <v>1349</v>
      </c>
      <c r="B456" s="14">
        <v>8435134839134</v>
      </c>
      <c r="C456" s="19" t="s">
        <v>1286</v>
      </c>
      <c r="D456" s="16" t="s">
        <v>1364</v>
      </c>
      <c r="E456" s="16" t="s">
        <v>1364</v>
      </c>
      <c r="F456" s="16" t="s">
        <v>1364</v>
      </c>
      <c r="G456" s="21">
        <v>1</v>
      </c>
      <c r="H456" s="19" t="s">
        <v>1572</v>
      </c>
      <c r="I456" s="17"/>
      <c r="J456" s="20">
        <f>625*550*250</f>
        <v>85937500</v>
      </c>
      <c r="K456" s="28" t="s">
        <v>366</v>
      </c>
      <c r="L456" s="51">
        <v>1150</v>
      </c>
    </row>
    <row r="457" spans="1:215" ht="12.75" customHeight="1">
      <c r="A457" s="27" t="s">
        <v>1350</v>
      </c>
      <c r="B457" s="14">
        <v>8435134839745</v>
      </c>
      <c r="C457" s="19" t="s">
        <v>1352</v>
      </c>
      <c r="D457" s="16" t="s">
        <v>1364</v>
      </c>
      <c r="E457" s="16" t="s">
        <v>1364</v>
      </c>
      <c r="F457" s="16" t="s">
        <v>1364</v>
      </c>
      <c r="G457" s="21">
        <v>1</v>
      </c>
      <c r="H457" s="19" t="s">
        <v>1572</v>
      </c>
      <c r="I457" s="17"/>
      <c r="J457" s="20">
        <f>680*580*350</f>
        <v>138040000</v>
      </c>
      <c r="K457" s="28" t="s">
        <v>367</v>
      </c>
      <c r="L457" s="51">
        <v>1510</v>
      </c>
    </row>
    <row r="458" spans="1:215" ht="12.75" customHeight="1">
      <c r="A458" s="27" t="s">
        <v>1351</v>
      </c>
      <c r="B458" s="14">
        <v>8435134839752</v>
      </c>
      <c r="C458" s="19" t="s">
        <v>1285</v>
      </c>
      <c r="D458" s="16" t="s">
        <v>1364</v>
      </c>
      <c r="E458" s="16" t="s">
        <v>1364</v>
      </c>
      <c r="F458" s="16" t="s">
        <v>1364</v>
      </c>
      <c r="G458" s="21">
        <v>1</v>
      </c>
      <c r="H458" s="19" t="s">
        <v>1572</v>
      </c>
      <c r="I458" s="17"/>
      <c r="J458" s="20">
        <f>700*680*350</f>
        <v>166600000</v>
      </c>
      <c r="K458" s="28" t="s">
        <v>368</v>
      </c>
      <c r="L458" s="51">
        <v>1585</v>
      </c>
    </row>
    <row r="459" spans="1:215" ht="12.75" customHeight="1">
      <c r="A459" s="27" t="s">
        <v>1314</v>
      </c>
      <c r="B459" s="14">
        <v>8435134839813</v>
      </c>
      <c r="C459" s="19" t="s">
        <v>546</v>
      </c>
      <c r="D459" s="16" t="s">
        <v>1364</v>
      </c>
      <c r="E459" s="16" t="s">
        <v>1364</v>
      </c>
      <c r="F459" s="16" t="s">
        <v>1364</v>
      </c>
      <c r="G459" s="21">
        <v>1</v>
      </c>
      <c r="H459" s="19" t="s">
        <v>1572</v>
      </c>
      <c r="I459" s="17"/>
      <c r="J459" s="20"/>
      <c r="K459" s="28"/>
      <c r="L459" s="51">
        <v>1401</v>
      </c>
    </row>
    <row r="460" spans="1:215" ht="12.75" customHeight="1">
      <c r="A460" s="27" t="s">
        <v>30</v>
      </c>
      <c r="B460" s="14">
        <v>8435134843209</v>
      </c>
      <c r="C460" s="19" t="s">
        <v>31</v>
      </c>
      <c r="D460" s="16" t="s">
        <v>1364</v>
      </c>
      <c r="E460" s="16" t="s">
        <v>1364</v>
      </c>
      <c r="F460" s="16" t="s">
        <v>1364</v>
      </c>
      <c r="G460" s="21">
        <v>1</v>
      </c>
      <c r="H460" s="19" t="s">
        <v>1572</v>
      </c>
      <c r="I460" s="17"/>
      <c r="J460" s="20"/>
      <c r="K460" s="28"/>
      <c r="L460" s="51">
        <v>321</v>
      </c>
    </row>
    <row r="461" spans="1:215" ht="12.75" customHeight="1">
      <c r="A461" s="27" t="s">
        <v>360</v>
      </c>
      <c r="B461" s="14">
        <v>8435134844572</v>
      </c>
      <c r="C461" s="19" t="s">
        <v>361</v>
      </c>
      <c r="D461" s="16" t="s">
        <v>1364</v>
      </c>
      <c r="E461" s="16" t="s">
        <v>1364</v>
      </c>
      <c r="F461" s="16" t="s">
        <v>1364</v>
      </c>
      <c r="G461" s="21">
        <v>1</v>
      </c>
      <c r="H461" s="19" t="s">
        <v>1572</v>
      </c>
      <c r="I461" s="17">
        <v>27</v>
      </c>
      <c r="J461" s="20"/>
      <c r="K461" s="28"/>
      <c r="L461" s="51">
        <v>1175</v>
      </c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  <c r="DH461" s="7"/>
      <c r="DI461" s="7"/>
      <c r="DJ461" s="7"/>
      <c r="DK461" s="7"/>
      <c r="DL461" s="7"/>
      <c r="DM461" s="7"/>
      <c r="DN461" s="7"/>
      <c r="DO461" s="7"/>
      <c r="DP461" s="7"/>
      <c r="DQ461" s="7"/>
      <c r="DR461" s="7"/>
      <c r="DS461" s="7"/>
      <c r="DT461" s="7"/>
      <c r="DU461" s="7"/>
      <c r="DV461" s="7"/>
      <c r="DW461" s="7"/>
      <c r="DX461" s="7"/>
      <c r="DY461" s="7"/>
      <c r="DZ461" s="7"/>
      <c r="EA461" s="7"/>
      <c r="EB461" s="7"/>
      <c r="EC461" s="7"/>
      <c r="ED461" s="7"/>
      <c r="EE461" s="7"/>
      <c r="EF461" s="7"/>
      <c r="EG461" s="7"/>
      <c r="EH461" s="7"/>
      <c r="EI461" s="7"/>
      <c r="EJ461" s="7"/>
      <c r="EK461" s="7"/>
      <c r="EL461" s="7"/>
      <c r="EM461" s="7"/>
      <c r="EN461" s="7"/>
      <c r="EO461" s="7"/>
      <c r="EP461" s="7"/>
      <c r="EQ461" s="7"/>
      <c r="ER461" s="7"/>
      <c r="ES461" s="7"/>
      <c r="ET461" s="7"/>
      <c r="EU461" s="7"/>
      <c r="EV461" s="7"/>
      <c r="EW461" s="7"/>
      <c r="EX461" s="7"/>
      <c r="EY461" s="7"/>
      <c r="EZ461" s="7"/>
      <c r="FA461" s="7"/>
      <c r="FB461" s="7"/>
      <c r="FC461" s="7"/>
      <c r="FD461" s="7"/>
      <c r="FE461" s="7"/>
      <c r="FF461" s="7"/>
      <c r="FG461" s="7"/>
      <c r="FH461" s="7"/>
      <c r="FI461" s="7"/>
      <c r="FJ461" s="7"/>
      <c r="FK461" s="7"/>
      <c r="FL461" s="7"/>
      <c r="FM461" s="7"/>
      <c r="FN461" s="7"/>
      <c r="FO461" s="7"/>
      <c r="FP461" s="7"/>
      <c r="FQ461" s="7"/>
      <c r="FR461" s="7"/>
      <c r="FS461" s="7"/>
      <c r="FT461" s="7"/>
      <c r="FU461" s="7"/>
      <c r="FV461" s="7"/>
      <c r="FW461" s="7"/>
      <c r="FX461" s="7"/>
      <c r="FY461" s="7"/>
      <c r="FZ461" s="7"/>
      <c r="GA461" s="7"/>
      <c r="GB461" s="7"/>
      <c r="GC461" s="7"/>
      <c r="GD461" s="7"/>
      <c r="GE461" s="7"/>
      <c r="GF461" s="7"/>
      <c r="GG461" s="7"/>
      <c r="GH461" s="7"/>
      <c r="GI461" s="7"/>
      <c r="GJ461" s="7"/>
      <c r="GK461" s="7"/>
      <c r="GL461" s="7"/>
      <c r="GM461" s="7"/>
      <c r="GN461" s="7"/>
      <c r="GO461" s="7"/>
      <c r="GP461" s="7"/>
      <c r="GQ461" s="7"/>
      <c r="GR461" s="7"/>
      <c r="GS461" s="7"/>
      <c r="GT461" s="7"/>
      <c r="GU461" s="7"/>
      <c r="GV461" s="7"/>
      <c r="GW461" s="7"/>
      <c r="GX461" s="7"/>
      <c r="GY461" s="7"/>
      <c r="GZ461" s="7"/>
      <c r="HA461" s="7"/>
      <c r="HB461" s="7"/>
      <c r="HC461" s="7"/>
      <c r="HD461" s="7"/>
      <c r="HE461" s="7"/>
      <c r="HF461" s="7"/>
      <c r="HG461" s="7"/>
    </row>
    <row r="462" spans="1:215" ht="12.75" customHeight="1">
      <c r="A462" s="27" t="s">
        <v>64</v>
      </c>
      <c r="B462" s="14">
        <v>8435134845814</v>
      </c>
      <c r="C462" s="19" t="s">
        <v>67</v>
      </c>
      <c r="D462" s="16" t="s">
        <v>1364</v>
      </c>
      <c r="E462" s="16" t="s">
        <v>1364</v>
      </c>
      <c r="F462" s="16" t="s">
        <v>1364</v>
      </c>
      <c r="G462" s="21">
        <v>1</v>
      </c>
      <c r="H462" s="19" t="s">
        <v>1572</v>
      </c>
      <c r="I462" s="17"/>
      <c r="J462" s="20"/>
      <c r="K462" s="28"/>
      <c r="L462" s="51">
        <v>1425</v>
      </c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  <c r="DH462" s="7"/>
      <c r="DI462" s="7"/>
      <c r="DJ462" s="7"/>
      <c r="DK462" s="7"/>
      <c r="DL462" s="7"/>
      <c r="DM462" s="7"/>
      <c r="DN462" s="7"/>
      <c r="DO462" s="7"/>
      <c r="DP462" s="7"/>
      <c r="DQ462" s="7"/>
      <c r="DR462" s="7"/>
      <c r="DS462" s="7"/>
      <c r="DT462" s="7"/>
      <c r="DU462" s="7"/>
      <c r="DV462" s="7"/>
      <c r="DW462" s="7"/>
      <c r="DX462" s="7"/>
      <c r="DY462" s="7"/>
      <c r="DZ462" s="7"/>
      <c r="EA462" s="7"/>
      <c r="EB462" s="7"/>
      <c r="EC462" s="7"/>
      <c r="ED462" s="7"/>
      <c r="EE462" s="7"/>
      <c r="EF462" s="7"/>
      <c r="EG462" s="7"/>
      <c r="EH462" s="7"/>
      <c r="EI462" s="7"/>
      <c r="EJ462" s="7"/>
      <c r="EK462" s="7"/>
      <c r="EL462" s="7"/>
      <c r="EM462" s="7"/>
      <c r="EN462" s="7"/>
      <c r="EO462" s="7"/>
      <c r="EP462" s="7"/>
      <c r="EQ462" s="7"/>
      <c r="ER462" s="7"/>
      <c r="ES462" s="7"/>
      <c r="ET462" s="7"/>
      <c r="EU462" s="7"/>
      <c r="EV462" s="7"/>
      <c r="EW462" s="7"/>
      <c r="EX462" s="7"/>
      <c r="EY462" s="7"/>
      <c r="EZ462" s="7"/>
      <c r="FA462" s="7"/>
      <c r="FB462" s="7"/>
      <c r="FC462" s="7"/>
      <c r="FD462" s="7"/>
      <c r="FE462" s="7"/>
      <c r="FF462" s="7"/>
      <c r="FG462" s="7"/>
      <c r="FH462" s="7"/>
      <c r="FI462" s="7"/>
      <c r="FJ462" s="7"/>
      <c r="FK462" s="7"/>
      <c r="FL462" s="7"/>
      <c r="FM462" s="7"/>
      <c r="FN462" s="7"/>
      <c r="FO462" s="7"/>
      <c r="FP462" s="7"/>
      <c r="FQ462" s="7"/>
      <c r="FR462" s="7"/>
      <c r="FS462" s="7"/>
      <c r="FT462" s="7"/>
      <c r="FU462" s="7"/>
      <c r="FV462" s="7"/>
      <c r="FW462" s="7"/>
      <c r="FX462" s="7"/>
      <c r="FY462" s="7"/>
      <c r="FZ462" s="7"/>
      <c r="GA462" s="7"/>
      <c r="GB462" s="7"/>
      <c r="GC462" s="7"/>
      <c r="GD462" s="7"/>
      <c r="GE462" s="7"/>
      <c r="GF462" s="7"/>
      <c r="GG462" s="7"/>
      <c r="GH462" s="7"/>
      <c r="GI462" s="7"/>
      <c r="GJ462" s="7"/>
      <c r="GK462" s="7"/>
      <c r="GL462" s="7"/>
      <c r="GM462" s="7"/>
      <c r="GN462" s="7"/>
      <c r="GO462" s="7"/>
      <c r="GP462" s="7"/>
      <c r="GQ462" s="7"/>
      <c r="GR462" s="7"/>
      <c r="GS462" s="7"/>
      <c r="GT462" s="7"/>
      <c r="GU462" s="7"/>
      <c r="GV462" s="7"/>
      <c r="GW462" s="7"/>
      <c r="GX462" s="7"/>
      <c r="GY462" s="7"/>
      <c r="GZ462" s="7"/>
      <c r="HA462" s="7"/>
      <c r="HB462" s="7"/>
      <c r="HC462" s="7"/>
      <c r="HD462" s="7"/>
      <c r="HE462" s="7"/>
      <c r="HF462" s="7"/>
      <c r="HG462" s="7"/>
    </row>
    <row r="463" spans="1:215" ht="12.75" customHeight="1">
      <c r="A463" s="27" t="s">
        <v>65</v>
      </c>
      <c r="B463" s="14">
        <v>8435134845821</v>
      </c>
      <c r="C463" s="19" t="s">
        <v>68</v>
      </c>
      <c r="D463" s="16" t="s">
        <v>1364</v>
      </c>
      <c r="E463" s="16" t="s">
        <v>1364</v>
      </c>
      <c r="F463" s="16" t="s">
        <v>1364</v>
      </c>
      <c r="G463" s="21">
        <v>1</v>
      </c>
      <c r="H463" s="19" t="s">
        <v>1572</v>
      </c>
      <c r="I463" s="17"/>
      <c r="J463" s="20"/>
      <c r="K463" s="28"/>
      <c r="L463" s="51">
        <v>202</v>
      </c>
    </row>
    <row r="464" spans="1:215" ht="12.75" customHeight="1">
      <c r="A464" s="27" t="s">
        <v>66</v>
      </c>
      <c r="B464" s="14">
        <v>8435134845838</v>
      </c>
      <c r="C464" s="19" t="s">
        <v>69</v>
      </c>
      <c r="D464" s="16" t="s">
        <v>1364</v>
      </c>
      <c r="E464" s="16" t="s">
        <v>1364</v>
      </c>
      <c r="F464" s="16" t="s">
        <v>1364</v>
      </c>
      <c r="G464" s="21">
        <v>1</v>
      </c>
      <c r="H464" s="19" t="s">
        <v>1572</v>
      </c>
      <c r="I464" s="17"/>
      <c r="J464" s="20"/>
      <c r="K464" s="28"/>
      <c r="L464" s="51">
        <v>111</v>
      </c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  <c r="DH464" s="7"/>
      <c r="DI464" s="7"/>
      <c r="DJ464" s="7"/>
      <c r="DK464" s="7"/>
      <c r="DL464" s="7"/>
      <c r="DM464" s="7"/>
      <c r="DN464" s="7"/>
      <c r="DO464" s="7"/>
      <c r="DP464" s="7"/>
      <c r="DQ464" s="7"/>
      <c r="DR464" s="7"/>
      <c r="DS464" s="7"/>
      <c r="DT464" s="7"/>
      <c r="DU464" s="7"/>
      <c r="DV464" s="7"/>
      <c r="DW464" s="7"/>
      <c r="DX464" s="7"/>
      <c r="DY464" s="7"/>
      <c r="DZ464" s="7"/>
      <c r="EA464" s="7"/>
      <c r="EB464" s="7"/>
      <c r="EC464" s="7"/>
      <c r="ED464" s="7"/>
      <c r="EE464" s="7"/>
      <c r="EF464" s="7"/>
      <c r="EG464" s="7"/>
      <c r="EH464" s="7"/>
      <c r="EI464" s="7"/>
      <c r="EJ464" s="7"/>
      <c r="EK464" s="7"/>
      <c r="EL464" s="7"/>
      <c r="EM464" s="7"/>
      <c r="EN464" s="7"/>
      <c r="EO464" s="7"/>
      <c r="EP464" s="7"/>
      <c r="EQ464" s="7"/>
      <c r="ER464" s="7"/>
      <c r="ES464" s="7"/>
      <c r="ET464" s="7"/>
      <c r="EU464" s="7"/>
      <c r="EV464" s="7"/>
      <c r="EW464" s="7"/>
      <c r="EX464" s="7"/>
      <c r="EY464" s="7"/>
      <c r="EZ464" s="7"/>
      <c r="FA464" s="7"/>
      <c r="FB464" s="7"/>
      <c r="FC464" s="7"/>
      <c r="FD464" s="7"/>
      <c r="FE464" s="7"/>
      <c r="FF464" s="7"/>
      <c r="FG464" s="7"/>
      <c r="FH464" s="7"/>
      <c r="FI464" s="7"/>
      <c r="FJ464" s="7"/>
      <c r="FK464" s="7"/>
      <c r="FL464" s="7"/>
      <c r="FM464" s="7"/>
      <c r="FN464" s="7"/>
      <c r="FO464" s="7"/>
      <c r="FP464" s="7"/>
      <c r="FQ464" s="7"/>
      <c r="FR464" s="7"/>
      <c r="FS464" s="7"/>
      <c r="FT464" s="7"/>
      <c r="FU464" s="7"/>
      <c r="FV464" s="7"/>
      <c r="FW464" s="7"/>
      <c r="FX464" s="7"/>
      <c r="FY464" s="7"/>
      <c r="FZ464" s="7"/>
      <c r="GA464" s="7"/>
      <c r="GB464" s="7"/>
      <c r="GC464" s="7"/>
      <c r="GD464" s="7"/>
      <c r="GE464" s="7"/>
      <c r="GF464" s="7"/>
      <c r="GG464" s="7"/>
      <c r="GH464" s="7"/>
      <c r="GI464" s="7"/>
      <c r="GJ464" s="7"/>
      <c r="GK464" s="7"/>
      <c r="GL464" s="7"/>
      <c r="GM464" s="7"/>
      <c r="GN464" s="7"/>
      <c r="GO464" s="7"/>
      <c r="GP464" s="7"/>
      <c r="GQ464" s="7"/>
      <c r="GR464" s="7"/>
      <c r="GS464" s="7"/>
      <c r="GT464" s="7"/>
      <c r="GU464" s="7"/>
      <c r="GV464" s="7"/>
      <c r="GW464" s="7"/>
      <c r="GX464" s="7"/>
      <c r="GY464" s="7"/>
      <c r="GZ464" s="7"/>
      <c r="HA464" s="7"/>
      <c r="HB464" s="7"/>
      <c r="HC464" s="7"/>
      <c r="HD464" s="7"/>
      <c r="HE464" s="7"/>
      <c r="HF464" s="7"/>
      <c r="HG464" s="7"/>
    </row>
    <row r="465" spans="1:215" ht="12.75" customHeight="1">
      <c r="A465" s="27" t="s">
        <v>359</v>
      </c>
      <c r="B465" s="14">
        <v>8435134844589</v>
      </c>
      <c r="C465" s="19" t="s">
        <v>600</v>
      </c>
      <c r="D465" s="16" t="s">
        <v>1364</v>
      </c>
      <c r="E465" s="16" t="s">
        <v>1364</v>
      </c>
      <c r="F465" s="16" t="s">
        <v>1364</v>
      </c>
      <c r="G465" s="21">
        <v>1</v>
      </c>
      <c r="H465" s="19" t="s">
        <v>172</v>
      </c>
      <c r="I465" s="17"/>
      <c r="J465" s="20"/>
      <c r="K465" s="28"/>
      <c r="L465" s="51">
        <v>93</v>
      </c>
    </row>
    <row r="466" spans="1:215" ht="12.75" customHeight="1">
      <c r="A466" s="27" t="s">
        <v>792</v>
      </c>
      <c r="B466" s="14">
        <v>8435134845142</v>
      </c>
      <c r="C466" s="19" t="s">
        <v>1596</v>
      </c>
      <c r="D466" s="16" t="s">
        <v>1364</v>
      </c>
      <c r="E466" s="16" t="s">
        <v>1364</v>
      </c>
      <c r="F466" s="16" t="s">
        <v>1364</v>
      </c>
      <c r="G466" s="21">
        <v>1</v>
      </c>
      <c r="H466" s="19" t="s">
        <v>1572</v>
      </c>
      <c r="I466" s="17">
        <v>24.4</v>
      </c>
      <c r="J466" s="20">
        <f>800*800*500</f>
        <v>320000000</v>
      </c>
      <c r="K466" s="28" t="s">
        <v>1422</v>
      </c>
      <c r="L466" s="51">
        <v>589</v>
      </c>
    </row>
    <row r="467" spans="1:215" ht="12.75" customHeight="1">
      <c r="A467" s="27" t="s">
        <v>793</v>
      </c>
      <c r="B467" s="14">
        <v>8435134845159</v>
      </c>
      <c r="C467" s="19" t="s">
        <v>1597</v>
      </c>
      <c r="D467" s="16" t="s">
        <v>1364</v>
      </c>
      <c r="E467" s="16" t="s">
        <v>1364</v>
      </c>
      <c r="F467" s="16" t="s">
        <v>1364</v>
      </c>
      <c r="G467" s="21">
        <v>1</v>
      </c>
      <c r="H467" s="19" t="s">
        <v>1572</v>
      </c>
      <c r="I467" s="17">
        <v>26</v>
      </c>
      <c r="J467" s="20">
        <f>800*800*500</f>
        <v>320000000</v>
      </c>
      <c r="K467" s="28" t="s">
        <v>1422</v>
      </c>
      <c r="L467" s="51">
        <v>603</v>
      </c>
    </row>
    <row r="468" spans="1:215" ht="12.75" customHeight="1">
      <c r="A468" s="27" t="s">
        <v>794</v>
      </c>
      <c r="B468" s="14">
        <v>8435134845166</v>
      </c>
      <c r="C468" s="19" t="s">
        <v>1598</v>
      </c>
      <c r="D468" s="16" t="s">
        <v>1364</v>
      </c>
      <c r="E468" s="16" t="s">
        <v>1364</v>
      </c>
      <c r="F468" s="16" t="s">
        <v>1364</v>
      </c>
      <c r="G468" s="21">
        <v>1</v>
      </c>
      <c r="H468" s="19" t="s">
        <v>1572</v>
      </c>
      <c r="I468" s="17">
        <v>29.2</v>
      </c>
      <c r="J468" s="20">
        <f>800*800*500</f>
        <v>320000000</v>
      </c>
      <c r="K468" s="28" t="s">
        <v>1422</v>
      </c>
      <c r="L468" s="51">
        <v>614</v>
      </c>
    </row>
    <row r="469" spans="1:215" ht="12.75" customHeight="1">
      <c r="A469" s="27" t="s">
        <v>795</v>
      </c>
      <c r="B469" s="14">
        <v>8435134845173</v>
      </c>
      <c r="C469" s="19" t="s">
        <v>1595</v>
      </c>
      <c r="D469" s="16" t="s">
        <v>1364</v>
      </c>
      <c r="E469" s="16" t="s">
        <v>1364</v>
      </c>
      <c r="F469" s="16" t="s">
        <v>1364</v>
      </c>
      <c r="G469" s="21">
        <v>1</v>
      </c>
      <c r="H469" s="19" t="s">
        <v>1572</v>
      </c>
      <c r="I469" s="17">
        <v>45</v>
      </c>
      <c r="J469" s="20">
        <f>1130*766*476</f>
        <v>412016080</v>
      </c>
      <c r="K469" s="28" t="s">
        <v>125</v>
      </c>
      <c r="L469" s="51">
        <v>666</v>
      </c>
    </row>
    <row r="470" spans="1:215" ht="12.75" customHeight="1">
      <c r="A470" s="27" t="s">
        <v>56</v>
      </c>
      <c r="B470" s="14">
        <v>8435134845326</v>
      </c>
      <c r="C470" s="19" t="s">
        <v>55</v>
      </c>
      <c r="D470" s="16" t="s">
        <v>1364</v>
      </c>
      <c r="E470" s="16" t="s">
        <v>1364</v>
      </c>
      <c r="F470" s="16" t="s">
        <v>1364</v>
      </c>
      <c r="G470" s="21">
        <v>1</v>
      </c>
      <c r="H470" s="19" t="s">
        <v>1572</v>
      </c>
      <c r="I470" s="17"/>
      <c r="J470" s="20"/>
      <c r="K470" s="28"/>
      <c r="L470" s="51">
        <v>359</v>
      </c>
    </row>
    <row r="471" spans="1:215" ht="12.75" customHeight="1">
      <c r="A471" s="27" t="s">
        <v>1019</v>
      </c>
      <c r="B471" s="14">
        <v>8435134847535</v>
      </c>
      <c r="C471" s="19" t="s">
        <v>1023</v>
      </c>
      <c r="D471" s="16" t="s">
        <v>1364</v>
      </c>
      <c r="E471" s="16" t="s">
        <v>1364</v>
      </c>
      <c r="F471" s="16" t="s">
        <v>1364</v>
      </c>
      <c r="G471" s="21">
        <v>1</v>
      </c>
      <c r="H471" s="19" t="s">
        <v>1572</v>
      </c>
      <c r="I471" s="17"/>
      <c r="J471" s="20" t="s">
        <v>933</v>
      </c>
      <c r="K471" s="28" t="s">
        <v>501</v>
      </c>
      <c r="L471" s="51">
        <v>1825</v>
      </c>
    </row>
    <row r="472" spans="1:215" ht="12.75" customHeight="1">
      <c r="A472" s="27" t="s">
        <v>1020</v>
      </c>
      <c r="B472" s="14">
        <v>8435134847542</v>
      </c>
      <c r="C472" s="19" t="s">
        <v>1024</v>
      </c>
      <c r="D472" s="16" t="s">
        <v>1364</v>
      </c>
      <c r="E472" s="16" t="s">
        <v>1364</v>
      </c>
      <c r="F472" s="16" t="s">
        <v>1364</v>
      </c>
      <c r="G472" s="21">
        <v>1</v>
      </c>
      <c r="H472" s="19" t="s">
        <v>1572</v>
      </c>
      <c r="I472" s="17"/>
      <c r="J472" s="20" t="s">
        <v>933</v>
      </c>
      <c r="K472" s="28" t="s">
        <v>501</v>
      </c>
      <c r="L472" s="51">
        <v>1886</v>
      </c>
    </row>
    <row r="473" spans="1:215" ht="12.75" customHeight="1">
      <c r="A473" s="27" t="s">
        <v>1021</v>
      </c>
      <c r="B473" s="14">
        <v>8435134847559</v>
      </c>
      <c r="C473" s="19" t="s">
        <v>1026</v>
      </c>
      <c r="D473" s="16" t="s">
        <v>1364</v>
      </c>
      <c r="E473" s="16" t="s">
        <v>1364</v>
      </c>
      <c r="F473" s="16" t="s">
        <v>1364</v>
      </c>
      <c r="G473" s="21">
        <v>1</v>
      </c>
      <c r="H473" s="19" t="s">
        <v>1572</v>
      </c>
      <c r="I473" s="17"/>
      <c r="J473" s="20" t="s">
        <v>933</v>
      </c>
      <c r="K473" s="28" t="s">
        <v>502</v>
      </c>
      <c r="L473" s="51">
        <v>1996</v>
      </c>
    </row>
    <row r="474" spans="1:215" ht="12.75" customHeight="1">
      <c r="A474" s="27" t="s">
        <v>1022</v>
      </c>
      <c r="B474" s="14">
        <v>8435134847566</v>
      </c>
      <c r="C474" s="19" t="s">
        <v>1025</v>
      </c>
      <c r="D474" s="16" t="s">
        <v>1364</v>
      </c>
      <c r="E474" s="16" t="s">
        <v>1364</v>
      </c>
      <c r="F474" s="16" t="s">
        <v>1364</v>
      </c>
      <c r="G474" s="21">
        <v>1</v>
      </c>
      <c r="H474" s="19" t="s">
        <v>1572</v>
      </c>
      <c r="I474" s="17"/>
      <c r="J474" s="20" t="s">
        <v>933</v>
      </c>
      <c r="K474" s="28" t="s">
        <v>933</v>
      </c>
      <c r="L474" s="51">
        <v>2115</v>
      </c>
    </row>
    <row r="475" spans="1:215" ht="12.75" customHeight="1">
      <c r="A475" s="27" t="s">
        <v>1095</v>
      </c>
      <c r="B475" s="14">
        <v>8435134849041</v>
      </c>
      <c r="C475" s="19" t="s">
        <v>492</v>
      </c>
      <c r="D475" s="16" t="s">
        <v>1364</v>
      </c>
      <c r="E475" s="16" t="s">
        <v>1364</v>
      </c>
      <c r="F475" s="16" t="s">
        <v>1364</v>
      </c>
      <c r="G475" s="21">
        <v>1</v>
      </c>
      <c r="H475" s="19" t="s">
        <v>1572</v>
      </c>
      <c r="I475" s="17"/>
      <c r="J475" s="20"/>
      <c r="K475" s="28"/>
      <c r="L475" s="51">
        <v>180</v>
      </c>
    </row>
    <row r="476" spans="1:215" ht="12.75" customHeight="1">
      <c r="A476" s="27" t="s">
        <v>1625</v>
      </c>
      <c r="B476" s="14">
        <v>8435134852805</v>
      </c>
      <c r="C476" s="19" t="s">
        <v>1627</v>
      </c>
      <c r="D476" s="16" t="s">
        <v>1364</v>
      </c>
      <c r="E476" s="16" t="s">
        <v>1364</v>
      </c>
      <c r="F476" s="16" t="s">
        <v>1364</v>
      </c>
      <c r="G476" s="21">
        <v>1</v>
      </c>
      <c r="H476" s="19" t="s">
        <v>1572</v>
      </c>
      <c r="I476" s="17" t="s">
        <v>1364</v>
      </c>
      <c r="J476" s="20" t="s">
        <v>1364</v>
      </c>
      <c r="K476" s="28" t="s">
        <v>1364</v>
      </c>
      <c r="L476" s="51">
        <v>358</v>
      </c>
    </row>
    <row r="477" spans="1:215" ht="12.75" customHeight="1">
      <c r="A477" s="27" t="s">
        <v>1621</v>
      </c>
      <c r="B477" s="14">
        <v>8435134852720</v>
      </c>
      <c r="C477" s="19" t="s">
        <v>1622</v>
      </c>
      <c r="D477" s="16" t="s">
        <v>1364</v>
      </c>
      <c r="E477" s="16" t="s">
        <v>1364</v>
      </c>
      <c r="F477" s="16" t="s">
        <v>1364</v>
      </c>
      <c r="G477" s="21">
        <v>1</v>
      </c>
      <c r="H477" s="19" t="s">
        <v>1620</v>
      </c>
      <c r="I477" s="17" t="s">
        <v>1364</v>
      </c>
      <c r="J477" s="20" t="s">
        <v>1364</v>
      </c>
      <c r="K477" s="28" t="s">
        <v>1364</v>
      </c>
      <c r="L477" s="51">
        <v>163</v>
      </c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  <c r="DH477" s="7"/>
      <c r="DI477" s="7"/>
      <c r="DJ477" s="7"/>
      <c r="DK477" s="7"/>
      <c r="DL477" s="7"/>
      <c r="DM477" s="7"/>
      <c r="DN477" s="7"/>
      <c r="DO477" s="7"/>
      <c r="DP477" s="7"/>
      <c r="DQ477" s="7"/>
      <c r="DR477" s="7"/>
      <c r="DS477" s="7"/>
      <c r="DT477" s="7"/>
      <c r="DU477" s="7"/>
      <c r="DV477" s="7"/>
      <c r="DW477" s="7"/>
      <c r="DX477" s="7"/>
      <c r="DY477" s="7"/>
      <c r="DZ477" s="7"/>
      <c r="EA477" s="7"/>
      <c r="EB477" s="7"/>
      <c r="EC477" s="7"/>
      <c r="ED477" s="7"/>
      <c r="EE477" s="7"/>
      <c r="EF477" s="7"/>
      <c r="EG477" s="7"/>
      <c r="EH477" s="7"/>
      <c r="EI477" s="7"/>
      <c r="EJ477" s="7"/>
      <c r="EK477" s="7"/>
      <c r="EL477" s="7"/>
      <c r="EM477" s="7"/>
      <c r="EN477" s="7"/>
      <c r="EO477" s="7"/>
      <c r="EP477" s="7"/>
      <c r="EQ477" s="7"/>
      <c r="ER477" s="7"/>
      <c r="ES477" s="7"/>
      <c r="ET477" s="7"/>
      <c r="EU477" s="7"/>
      <c r="EV477" s="7"/>
      <c r="EW477" s="7"/>
      <c r="EX477" s="7"/>
      <c r="EY477" s="7"/>
      <c r="EZ477" s="7"/>
      <c r="FA477" s="7"/>
      <c r="FB477" s="7"/>
      <c r="FC477" s="7"/>
      <c r="FD477" s="7"/>
      <c r="FE477" s="7"/>
      <c r="FF477" s="7"/>
      <c r="FG477" s="7"/>
      <c r="FH477" s="7"/>
      <c r="FI477" s="7"/>
      <c r="FJ477" s="7"/>
      <c r="FK477" s="7"/>
      <c r="FL477" s="7"/>
      <c r="FM477" s="7"/>
      <c r="FN477" s="7"/>
      <c r="FO477" s="7"/>
      <c r="FP477" s="7"/>
      <c r="FQ477" s="7"/>
      <c r="FR477" s="7"/>
      <c r="FS477" s="7"/>
      <c r="FT477" s="7"/>
      <c r="FU477" s="7"/>
      <c r="FV477" s="7"/>
      <c r="FW477" s="7"/>
      <c r="FX477" s="7"/>
      <c r="FY477" s="7"/>
      <c r="FZ477" s="7"/>
      <c r="GA477" s="7"/>
      <c r="GB477" s="7"/>
      <c r="GC477" s="7"/>
      <c r="GD477" s="7"/>
      <c r="GE477" s="7"/>
      <c r="GF477" s="7"/>
      <c r="GG477" s="7"/>
      <c r="GH477" s="7"/>
      <c r="GI477" s="7"/>
      <c r="GJ477" s="7"/>
      <c r="GK477" s="7"/>
      <c r="GL477" s="7"/>
      <c r="GM477" s="7"/>
      <c r="GN477" s="7"/>
      <c r="GO477" s="7"/>
      <c r="GP477" s="7"/>
      <c r="GQ477" s="7"/>
      <c r="GR477" s="7"/>
      <c r="GS477" s="7"/>
      <c r="GT477" s="7"/>
      <c r="GU477" s="7"/>
      <c r="GV477" s="7"/>
      <c r="GW477" s="7"/>
      <c r="GX477" s="7"/>
      <c r="GY477" s="7"/>
      <c r="GZ477" s="7"/>
      <c r="HA477" s="7"/>
      <c r="HB477" s="7"/>
      <c r="HC477" s="7"/>
      <c r="HD477" s="7"/>
      <c r="HE477" s="7"/>
      <c r="HF477" s="7"/>
      <c r="HG477" s="7"/>
    </row>
    <row r="478" spans="1:215" ht="12.75" customHeight="1">
      <c r="A478" s="27" t="s">
        <v>1626</v>
      </c>
      <c r="B478" s="14">
        <v>8435134852812</v>
      </c>
      <c r="C478" s="19" t="s">
        <v>1628</v>
      </c>
      <c r="D478" s="16" t="s">
        <v>1364</v>
      </c>
      <c r="E478" s="16" t="s">
        <v>1364</v>
      </c>
      <c r="F478" s="16" t="s">
        <v>1364</v>
      </c>
      <c r="G478" s="21">
        <v>1</v>
      </c>
      <c r="H478" s="19" t="s">
        <v>1572</v>
      </c>
      <c r="I478" s="17" t="s">
        <v>1364</v>
      </c>
      <c r="J478" s="20" t="s">
        <v>1364</v>
      </c>
      <c r="K478" s="28" t="s">
        <v>1364</v>
      </c>
      <c r="L478" s="51">
        <v>2017</v>
      </c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  <c r="DH478" s="7"/>
      <c r="DI478" s="7"/>
      <c r="DJ478" s="7"/>
      <c r="DK478" s="7"/>
      <c r="DL478" s="7"/>
      <c r="DM478" s="7"/>
      <c r="DN478" s="7"/>
      <c r="DO478" s="7"/>
      <c r="DP478" s="7"/>
      <c r="DQ478" s="7"/>
      <c r="DR478" s="7"/>
      <c r="DS478" s="7"/>
      <c r="DT478" s="7"/>
      <c r="DU478" s="7"/>
      <c r="DV478" s="7"/>
      <c r="DW478" s="7"/>
      <c r="DX478" s="7"/>
      <c r="DY478" s="7"/>
      <c r="DZ478" s="7"/>
      <c r="EA478" s="7"/>
      <c r="EB478" s="7"/>
      <c r="EC478" s="7"/>
      <c r="ED478" s="7"/>
      <c r="EE478" s="7"/>
      <c r="EF478" s="7"/>
      <c r="EG478" s="7"/>
      <c r="EH478" s="7"/>
      <c r="EI478" s="7"/>
      <c r="EJ478" s="7"/>
      <c r="EK478" s="7"/>
      <c r="EL478" s="7"/>
      <c r="EM478" s="7"/>
      <c r="EN478" s="7"/>
      <c r="EO478" s="7"/>
      <c r="EP478" s="7"/>
      <c r="EQ478" s="7"/>
      <c r="ER478" s="7"/>
      <c r="ES478" s="7"/>
      <c r="ET478" s="7"/>
      <c r="EU478" s="7"/>
      <c r="EV478" s="7"/>
      <c r="EW478" s="7"/>
      <c r="EX478" s="7"/>
      <c r="EY478" s="7"/>
      <c r="EZ478" s="7"/>
      <c r="FA478" s="7"/>
      <c r="FB478" s="7"/>
      <c r="FC478" s="7"/>
      <c r="FD478" s="7"/>
      <c r="FE478" s="7"/>
      <c r="FF478" s="7"/>
      <c r="FG478" s="7"/>
      <c r="FH478" s="7"/>
      <c r="FI478" s="7"/>
      <c r="FJ478" s="7"/>
      <c r="FK478" s="7"/>
      <c r="FL478" s="7"/>
      <c r="FM478" s="7"/>
      <c r="FN478" s="7"/>
      <c r="FO478" s="7"/>
      <c r="FP478" s="7"/>
      <c r="FQ478" s="7"/>
      <c r="FR478" s="7"/>
      <c r="FS478" s="7"/>
      <c r="FT478" s="7"/>
      <c r="FU478" s="7"/>
      <c r="FV478" s="7"/>
      <c r="FW478" s="7"/>
      <c r="FX478" s="7"/>
      <c r="FY478" s="7"/>
      <c r="FZ478" s="7"/>
      <c r="GA478" s="7"/>
      <c r="GB478" s="7"/>
      <c r="GC478" s="7"/>
      <c r="GD478" s="7"/>
      <c r="GE478" s="7"/>
      <c r="GF478" s="7"/>
      <c r="GG478" s="7"/>
      <c r="GH478" s="7"/>
      <c r="GI478" s="7"/>
      <c r="GJ478" s="7"/>
      <c r="GK478" s="7"/>
      <c r="GL478" s="7"/>
      <c r="GM478" s="7"/>
      <c r="GN478" s="7"/>
      <c r="GO478" s="7"/>
      <c r="GP478" s="7"/>
      <c r="GQ478" s="7"/>
      <c r="GR478" s="7"/>
      <c r="GS478" s="7"/>
      <c r="GT478" s="7"/>
      <c r="GU478" s="7"/>
      <c r="GV478" s="7"/>
      <c r="GW478" s="7"/>
      <c r="GX478" s="7"/>
      <c r="GY478" s="7"/>
      <c r="GZ478" s="7"/>
      <c r="HA478" s="7"/>
      <c r="HB478" s="7"/>
      <c r="HC478" s="7"/>
      <c r="HD478" s="7"/>
      <c r="HE478" s="7"/>
      <c r="HF478" s="7"/>
      <c r="HG478" s="7"/>
    </row>
    <row r="479" spans="1:215" ht="12.75" customHeight="1">
      <c r="A479" s="27" t="s">
        <v>1599</v>
      </c>
      <c r="B479" s="14">
        <v>8435134852904</v>
      </c>
      <c r="C479" s="19" t="s">
        <v>1601</v>
      </c>
      <c r="D479" s="16" t="s">
        <v>1364</v>
      </c>
      <c r="E479" s="16" t="s">
        <v>1364</v>
      </c>
      <c r="F479" s="16" t="s">
        <v>1364</v>
      </c>
      <c r="G479" s="21">
        <v>1</v>
      </c>
      <c r="H479" s="19" t="s">
        <v>1630</v>
      </c>
      <c r="I479" s="17" t="s">
        <v>1364</v>
      </c>
      <c r="J479" s="20" t="s">
        <v>1364</v>
      </c>
      <c r="K479" s="28" t="s">
        <v>1364</v>
      </c>
      <c r="L479" s="51">
        <v>135</v>
      </c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  <c r="DH479" s="7"/>
      <c r="DI479" s="7"/>
      <c r="DJ479" s="7"/>
      <c r="DK479" s="7"/>
      <c r="DL479" s="7"/>
      <c r="DM479" s="7"/>
      <c r="DN479" s="7"/>
      <c r="DO479" s="7"/>
      <c r="DP479" s="7"/>
      <c r="DQ479" s="7"/>
      <c r="DR479" s="7"/>
      <c r="DS479" s="7"/>
      <c r="DT479" s="7"/>
      <c r="DU479" s="7"/>
      <c r="DV479" s="7"/>
      <c r="DW479" s="7"/>
      <c r="DX479" s="7"/>
      <c r="DY479" s="7"/>
      <c r="DZ479" s="7"/>
      <c r="EA479" s="7"/>
      <c r="EB479" s="7"/>
      <c r="EC479" s="7"/>
      <c r="ED479" s="7"/>
      <c r="EE479" s="7"/>
      <c r="EF479" s="7"/>
      <c r="EG479" s="7"/>
      <c r="EH479" s="7"/>
      <c r="EI479" s="7"/>
      <c r="EJ479" s="7"/>
      <c r="EK479" s="7"/>
      <c r="EL479" s="7"/>
      <c r="EM479" s="7"/>
      <c r="EN479" s="7"/>
      <c r="EO479" s="7"/>
      <c r="EP479" s="7"/>
      <c r="EQ479" s="7"/>
      <c r="ER479" s="7"/>
      <c r="ES479" s="7"/>
      <c r="ET479" s="7"/>
      <c r="EU479" s="7"/>
      <c r="EV479" s="7"/>
      <c r="EW479" s="7"/>
      <c r="EX479" s="7"/>
      <c r="EY479" s="7"/>
      <c r="EZ479" s="7"/>
      <c r="FA479" s="7"/>
      <c r="FB479" s="7"/>
      <c r="FC479" s="7"/>
      <c r="FD479" s="7"/>
      <c r="FE479" s="7"/>
      <c r="FF479" s="7"/>
      <c r="FG479" s="7"/>
      <c r="FH479" s="7"/>
      <c r="FI479" s="7"/>
      <c r="FJ479" s="7"/>
      <c r="FK479" s="7"/>
      <c r="FL479" s="7"/>
      <c r="FM479" s="7"/>
      <c r="FN479" s="7"/>
      <c r="FO479" s="7"/>
      <c r="FP479" s="7"/>
      <c r="FQ479" s="7"/>
      <c r="FR479" s="7"/>
      <c r="FS479" s="7"/>
      <c r="FT479" s="7"/>
      <c r="FU479" s="7"/>
      <c r="FV479" s="7"/>
      <c r="FW479" s="7"/>
      <c r="FX479" s="7"/>
      <c r="FY479" s="7"/>
      <c r="FZ479" s="7"/>
      <c r="GA479" s="7"/>
      <c r="GB479" s="7"/>
      <c r="GC479" s="7"/>
      <c r="GD479" s="7"/>
      <c r="GE479" s="7"/>
      <c r="GF479" s="7"/>
      <c r="GG479" s="7"/>
      <c r="GH479" s="7"/>
      <c r="GI479" s="7"/>
      <c r="GJ479" s="7"/>
      <c r="GK479" s="7"/>
      <c r="GL479" s="7"/>
      <c r="GM479" s="7"/>
      <c r="GN479" s="7"/>
      <c r="GO479" s="7"/>
      <c r="GP479" s="7"/>
      <c r="GQ479" s="7"/>
      <c r="GR479" s="7"/>
      <c r="GS479" s="7"/>
      <c r="GT479" s="7"/>
      <c r="GU479" s="7"/>
      <c r="GV479" s="7"/>
      <c r="GW479" s="7"/>
      <c r="GX479" s="7"/>
      <c r="GY479" s="7"/>
      <c r="GZ479" s="7"/>
      <c r="HA479" s="7"/>
      <c r="HB479" s="7"/>
      <c r="HC479" s="7"/>
      <c r="HD479" s="7"/>
      <c r="HE479" s="7"/>
      <c r="HF479" s="7"/>
      <c r="HG479" s="7"/>
    </row>
    <row r="480" spans="1:215" ht="12.75" customHeight="1">
      <c r="A480" s="27" t="s">
        <v>1600</v>
      </c>
      <c r="B480" s="18">
        <v>8435134852911</v>
      </c>
      <c r="C480" s="18" t="s">
        <v>1602</v>
      </c>
      <c r="D480" s="10" t="s">
        <v>1364</v>
      </c>
      <c r="E480" s="10" t="s">
        <v>1364</v>
      </c>
      <c r="F480" s="10" t="s">
        <v>1364</v>
      </c>
      <c r="G480" s="9">
        <v>1</v>
      </c>
      <c r="H480" s="19" t="s">
        <v>1630</v>
      </c>
      <c r="I480" s="10" t="s">
        <v>1364</v>
      </c>
      <c r="J480" s="10" t="s">
        <v>1364</v>
      </c>
      <c r="K480" s="10" t="s">
        <v>1364</v>
      </c>
      <c r="L480" s="51">
        <v>141</v>
      </c>
    </row>
    <row r="481" spans="1:215" ht="12.75" customHeight="1">
      <c r="A481" s="27" t="s">
        <v>1610</v>
      </c>
      <c r="B481" s="18">
        <v>8435134852928</v>
      </c>
      <c r="C481" s="18" t="s">
        <v>1612</v>
      </c>
      <c r="D481" s="10" t="s">
        <v>1364</v>
      </c>
      <c r="E481" s="10" t="s">
        <v>1364</v>
      </c>
      <c r="F481" s="10" t="s">
        <v>1364</v>
      </c>
      <c r="G481" s="9">
        <v>1</v>
      </c>
      <c r="H481" s="19" t="s">
        <v>1630</v>
      </c>
      <c r="I481" s="10" t="s">
        <v>1364</v>
      </c>
      <c r="J481" s="10" t="s">
        <v>1364</v>
      </c>
      <c r="K481" s="10" t="s">
        <v>1364</v>
      </c>
      <c r="L481" s="51">
        <v>613</v>
      </c>
    </row>
    <row r="482" spans="1:215" ht="12.75" customHeight="1">
      <c r="A482" s="27" t="s">
        <v>1611</v>
      </c>
      <c r="B482" s="18">
        <v>8435134852935</v>
      </c>
      <c r="C482" s="15" t="s">
        <v>1613</v>
      </c>
      <c r="D482" s="10" t="s">
        <v>1364</v>
      </c>
      <c r="E482" s="10" t="s">
        <v>1364</v>
      </c>
      <c r="F482" s="10" t="s">
        <v>1364</v>
      </c>
      <c r="G482" s="9">
        <v>1</v>
      </c>
      <c r="H482" s="19" t="s">
        <v>1630</v>
      </c>
      <c r="I482" s="10" t="s">
        <v>1364</v>
      </c>
      <c r="J482" s="10" t="s">
        <v>1364</v>
      </c>
      <c r="K482" s="10" t="s">
        <v>1364</v>
      </c>
      <c r="L482" s="51">
        <v>625</v>
      </c>
    </row>
    <row r="483" spans="1:215" ht="12.75" customHeight="1">
      <c r="A483" s="27" t="s">
        <v>1811</v>
      </c>
      <c r="B483" s="18">
        <v>8435134853895</v>
      </c>
      <c r="C483" s="15" t="s">
        <v>1817</v>
      </c>
      <c r="D483" s="10"/>
      <c r="E483" s="10"/>
      <c r="F483" s="10"/>
      <c r="G483" s="9">
        <v>1</v>
      </c>
      <c r="H483" s="19" t="s">
        <v>1630</v>
      </c>
      <c r="I483" s="21"/>
      <c r="J483" s="21"/>
      <c r="K483" s="21"/>
      <c r="L483" s="51">
        <v>48</v>
      </c>
    </row>
    <row r="484" spans="1:215" ht="12.75" customHeight="1">
      <c r="A484" s="27" t="s">
        <v>1815</v>
      </c>
      <c r="B484" s="18">
        <v>8435134853918</v>
      </c>
      <c r="C484" s="15" t="s">
        <v>1813</v>
      </c>
      <c r="D484" s="10"/>
      <c r="E484" s="10"/>
      <c r="F484" s="10"/>
      <c r="G484" s="9">
        <v>1</v>
      </c>
      <c r="H484" s="19" t="s">
        <v>1572</v>
      </c>
      <c r="I484" s="21"/>
      <c r="J484" s="21"/>
      <c r="K484" s="59"/>
      <c r="L484" s="60">
        <v>83</v>
      </c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  <c r="DH484" s="7"/>
      <c r="DI484" s="7"/>
      <c r="DJ484" s="7"/>
      <c r="DK484" s="7"/>
      <c r="DL484" s="7"/>
      <c r="DM484" s="7"/>
      <c r="DN484" s="7"/>
      <c r="DO484" s="7"/>
      <c r="DP484" s="7"/>
      <c r="DQ484" s="7"/>
      <c r="DR484" s="7"/>
      <c r="DS484" s="7"/>
      <c r="DT484" s="7"/>
      <c r="DU484" s="7"/>
      <c r="DV484" s="7"/>
      <c r="DW484" s="7"/>
      <c r="DX484" s="7"/>
      <c r="DY484" s="7"/>
      <c r="DZ484" s="7"/>
      <c r="EA484" s="7"/>
      <c r="EB484" s="7"/>
      <c r="EC484" s="7"/>
      <c r="ED484" s="7"/>
      <c r="EE484" s="7"/>
      <c r="EF484" s="7"/>
      <c r="EG484" s="7"/>
      <c r="EH484" s="7"/>
      <c r="EI484" s="7"/>
      <c r="EJ484" s="7"/>
      <c r="EK484" s="7"/>
      <c r="EL484" s="7"/>
      <c r="EM484" s="7"/>
      <c r="EN484" s="7"/>
      <c r="EO484" s="7"/>
      <c r="EP484" s="7"/>
      <c r="EQ484" s="7"/>
      <c r="ER484" s="7"/>
      <c r="ES484" s="7"/>
      <c r="ET484" s="7"/>
      <c r="EU484" s="7"/>
      <c r="EV484" s="7"/>
      <c r="EW484" s="7"/>
      <c r="EX484" s="7"/>
      <c r="EY484" s="7"/>
      <c r="EZ484" s="7"/>
      <c r="FA484" s="7"/>
      <c r="FB484" s="7"/>
      <c r="FC484" s="7"/>
      <c r="FD484" s="7"/>
      <c r="FE484" s="7"/>
      <c r="FF484" s="7"/>
      <c r="FG484" s="7"/>
      <c r="FH484" s="7"/>
      <c r="FI484" s="7"/>
      <c r="FJ484" s="7"/>
      <c r="FK484" s="7"/>
      <c r="FL484" s="7"/>
      <c r="FM484" s="7"/>
      <c r="FN484" s="7"/>
      <c r="FO484" s="7"/>
      <c r="FP484" s="7"/>
      <c r="FQ484" s="7"/>
      <c r="FR484" s="7"/>
      <c r="FS484" s="7"/>
      <c r="FT484" s="7"/>
      <c r="FU484" s="7"/>
      <c r="FV484" s="7"/>
      <c r="FW484" s="7"/>
      <c r="FX484" s="7"/>
      <c r="FY484" s="7"/>
      <c r="FZ484" s="7"/>
      <c r="GA484" s="7"/>
      <c r="GB484" s="7"/>
      <c r="GC484" s="7"/>
      <c r="GD484" s="7"/>
      <c r="GE484" s="7"/>
      <c r="GF484" s="7"/>
      <c r="GG484" s="7"/>
      <c r="GH484" s="7"/>
      <c r="GI484" s="7"/>
      <c r="GJ484" s="7"/>
      <c r="GK484" s="7"/>
      <c r="GL484" s="7"/>
      <c r="GM484" s="7"/>
      <c r="GN484" s="7"/>
      <c r="GO484" s="7"/>
      <c r="GP484" s="7"/>
      <c r="GQ484" s="7"/>
      <c r="GR484" s="7"/>
      <c r="GS484" s="7"/>
      <c r="GT484" s="7"/>
      <c r="GU484" s="7"/>
      <c r="GV484" s="7"/>
      <c r="GW484" s="7"/>
      <c r="GX484" s="7"/>
      <c r="GY484" s="7"/>
      <c r="GZ484" s="7"/>
      <c r="HA484" s="7"/>
      <c r="HB484" s="7"/>
      <c r="HC484" s="7"/>
      <c r="HD484" s="7"/>
      <c r="HE484" s="7"/>
      <c r="HF484" s="7"/>
      <c r="HG484" s="7"/>
    </row>
    <row r="485" spans="1:215" ht="12.75" customHeight="1">
      <c r="A485" s="27" t="s">
        <v>1821</v>
      </c>
      <c r="B485" s="14">
        <v>8435134854168</v>
      </c>
      <c r="C485" s="19" t="s">
        <v>1579</v>
      </c>
      <c r="D485" s="16" t="s">
        <v>1364</v>
      </c>
      <c r="E485" s="16" t="s">
        <v>1364</v>
      </c>
      <c r="F485" s="16" t="s">
        <v>1364</v>
      </c>
      <c r="G485" s="21">
        <v>1</v>
      </c>
      <c r="H485" s="19" t="s">
        <v>1572</v>
      </c>
      <c r="I485" s="17"/>
      <c r="J485" s="20"/>
      <c r="K485" s="28"/>
      <c r="L485" s="60">
        <v>25</v>
      </c>
    </row>
    <row r="486" spans="1:215" ht="12.75" customHeight="1">
      <c r="A486" s="27" t="s">
        <v>1818</v>
      </c>
      <c r="B486" s="18">
        <v>8435134853925</v>
      </c>
      <c r="C486" s="15" t="s">
        <v>1814</v>
      </c>
      <c r="D486" s="10"/>
      <c r="E486" s="10"/>
      <c r="F486" s="10"/>
      <c r="G486" s="9">
        <v>1</v>
      </c>
      <c r="H486" s="19" t="s">
        <v>1572</v>
      </c>
      <c r="I486" s="21"/>
      <c r="J486" s="21"/>
      <c r="K486" s="21"/>
      <c r="L486" s="60">
        <v>138</v>
      </c>
    </row>
    <row r="487" spans="1:215" ht="12.75" customHeight="1">
      <c r="A487" s="27" t="s">
        <v>1831</v>
      </c>
      <c r="B487" s="18">
        <v>8435134854847</v>
      </c>
      <c r="C487" s="35" t="s">
        <v>1830</v>
      </c>
      <c r="D487" s="35" t="s">
        <v>1364</v>
      </c>
      <c r="E487" s="35" t="s">
        <v>1364</v>
      </c>
      <c r="F487" s="35" t="s">
        <v>1364</v>
      </c>
      <c r="G487" s="35">
        <v>1</v>
      </c>
      <c r="H487" s="35" t="s">
        <v>172</v>
      </c>
      <c r="I487" s="35" t="s">
        <v>1364</v>
      </c>
      <c r="J487" s="35" t="s">
        <v>1364</v>
      </c>
      <c r="K487" s="35" t="s">
        <v>1364</v>
      </c>
      <c r="L487" s="60">
        <v>168</v>
      </c>
    </row>
    <row r="488" spans="1:215" ht="12.75" customHeight="1">
      <c r="A488" s="18" t="s">
        <v>1833</v>
      </c>
      <c r="B488" s="18">
        <v>8435134854830</v>
      </c>
      <c r="C488" s="18" t="s">
        <v>1832</v>
      </c>
      <c r="D488" s="35" t="s">
        <v>1364</v>
      </c>
      <c r="E488" s="35" t="s">
        <v>1364</v>
      </c>
      <c r="F488" s="35" t="s">
        <v>1364</v>
      </c>
      <c r="G488" s="35">
        <v>1</v>
      </c>
      <c r="H488" s="18" t="s">
        <v>172</v>
      </c>
      <c r="I488" s="35" t="s">
        <v>1364</v>
      </c>
      <c r="J488" s="35" t="s">
        <v>1364</v>
      </c>
      <c r="K488" s="35" t="s">
        <v>1364</v>
      </c>
      <c r="L488" s="60">
        <v>115</v>
      </c>
    </row>
    <row r="489" spans="1:215" ht="12.75" customHeight="1">
      <c r="A489" s="18" t="s">
        <v>1843</v>
      </c>
      <c r="B489" s="18">
        <v>8435134854823</v>
      </c>
      <c r="C489" s="18" t="s">
        <v>1844</v>
      </c>
      <c r="D489" s="35" t="s">
        <v>1364</v>
      </c>
      <c r="E489" s="35" t="s">
        <v>1364</v>
      </c>
      <c r="F489" s="35" t="s">
        <v>1364</v>
      </c>
      <c r="G489" s="35">
        <v>1</v>
      </c>
      <c r="H489" s="18" t="s">
        <v>172</v>
      </c>
      <c r="I489" s="35" t="s">
        <v>1364</v>
      </c>
      <c r="J489" s="35" t="s">
        <v>1364</v>
      </c>
      <c r="K489" s="35" t="s">
        <v>1364</v>
      </c>
      <c r="L489" s="60">
        <v>132</v>
      </c>
    </row>
    <row r="490" spans="1:215" ht="12.75" customHeight="1">
      <c r="A490" s="18" t="s">
        <v>1848</v>
      </c>
      <c r="B490" s="18">
        <v>8435134854878</v>
      </c>
      <c r="C490" s="18" t="s">
        <v>1849</v>
      </c>
      <c r="D490" s="35" t="s">
        <v>1364</v>
      </c>
      <c r="E490" s="35" t="s">
        <v>1364</v>
      </c>
      <c r="F490" s="35" t="s">
        <v>1364</v>
      </c>
      <c r="G490" s="21" t="s">
        <v>1850</v>
      </c>
      <c r="H490" s="18" t="s">
        <v>172</v>
      </c>
      <c r="I490" s="35" t="s">
        <v>1855</v>
      </c>
      <c r="J490" s="38">
        <f>(550*550*250)*0.01</f>
        <v>756250</v>
      </c>
      <c r="K490" s="35" t="s">
        <v>1858</v>
      </c>
      <c r="L490" s="60">
        <v>617</v>
      </c>
    </row>
    <row r="491" spans="1:215" ht="12.75" customHeight="1">
      <c r="A491" s="27" t="s">
        <v>1922</v>
      </c>
      <c r="B491" s="40">
        <v>8435134856063</v>
      </c>
      <c r="C491" s="27" t="s">
        <v>1917</v>
      </c>
      <c r="D491" s="54" t="s">
        <v>1364</v>
      </c>
      <c r="E491" s="54" t="s">
        <v>1364</v>
      </c>
      <c r="F491" s="54" t="s">
        <v>1364</v>
      </c>
      <c r="G491" s="54">
        <v>1</v>
      </c>
      <c r="H491" s="27" t="s">
        <v>1572</v>
      </c>
      <c r="I491" s="42" t="s">
        <v>1964</v>
      </c>
      <c r="J491" s="27"/>
      <c r="K491" s="27" t="s">
        <v>1963</v>
      </c>
      <c r="L491" s="61">
        <v>2890</v>
      </c>
    </row>
    <row r="492" spans="1:215" ht="12.75" customHeight="1">
      <c r="A492" s="27" t="s">
        <v>1315</v>
      </c>
      <c r="B492" s="14">
        <v>8435134843278</v>
      </c>
      <c r="C492" s="19" t="s">
        <v>1316</v>
      </c>
      <c r="D492" s="16" t="s">
        <v>1364</v>
      </c>
      <c r="E492" s="16" t="s">
        <v>1364</v>
      </c>
      <c r="F492" s="16" t="s">
        <v>1364</v>
      </c>
      <c r="G492" s="21">
        <v>1</v>
      </c>
      <c r="H492" s="19" t="s">
        <v>172</v>
      </c>
      <c r="I492" s="17"/>
      <c r="J492" s="20"/>
      <c r="K492" s="28"/>
      <c r="L492" s="51">
        <v>957</v>
      </c>
    </row>
    <row r="493" spans="1:215" ht="12.75" customHeight="1">
      <c r="A493" s="27" t="s">
        <v>1317</v>
      </c>
      <c r="B493" s="14">
        <v>8435134843285</v>
      </c>
      <c r="C493" s="19" t="s">
        <v>1318</v>
      </c>
      <c r="D493" s="16" t="s">
        <v>1364</v>
      </c>
      <c r="E493" s="16" t="s">
        <v>1364</v>
      </c>
      <c r="F493" s="16" t="s">
        <v>1364</v>
      </c>
      <c r="G493" s="21">
        <v>1</v>
      </c>
      <c r="H493" s="19" t="s">
        <v>172</v>
      </c>
      <c r="I493" s="17"/>
      <c r="J493" s="20"/>
      <c r="K493" s="28"/>
      <c r="L493" s="51">
        <v>1253</v>
      </c>
    </row>
    <row r="494" spans="1:215" ht="12.75" customHeight="1">
      <c r="A494" s="27" t="s">
        <v>1319</v>
      </c>
      <c r="B494" s="14">
        <v>8435134843292</v>
      </c>
      <c r="C494" s="19" t="s">
        <v>1320</v>
      </c>
      <c r="D494" s="16" t="s">
        <v>1364</v>
      </c>
      <c r="E494" s="16" t="s">
        <v>1364</v>
      </c>
      <c r="F494" s="16" t="s">
        <v>1364</v>
      </c>
      <c r="G494" s="21">
        <v>1</v>
      </c>
      <c r="H494" s="19" t="s">
        <v>172</v>
      </c>
      <c r="I494" s="17"/>
      <c r="J494" s="20"/>
      <c r="K494" s="28"/>
      <c r="L494" s="51">
        <v>1230</v>
      </c>
    </row>
    <row r="495" spans="1:215" ht="12.75" customHeight="1">
      <c r="A495" s="27" t="s">
        <v>1321</v>
      </c>
      <c r="B495" s="14">
        <v>8435134843308</v>
      </c>
      <c r="C495" s="19" t="s">
        <v>1322</v>
      </c>
      <c r="D495" s="16" t="s">
        <v>1364</v>
      </c>
      <c r="E495" s="16" t="s">
        <v>1364</v>
      </c>
      <c r="F495" s="16" t="s">
        <v>1364</v>
      </c>
      <c r="G495" s="21">
        <v>1</v>
      </c>
      <c r="H495" s="19" t="s">
        <v>172</v>
      </c>
      <c r="I495" s="17"/>
      <c r="J495" s="20"/>
      <c r="K495" s="28"/>
      <c r="L495" s="51">
        <v>1484</v>
      </c>
    </row>
    <row r="496" spans="1:215" ht="12.75" customHeight="1">
      <c r="A496" s="27" t="s">
        <v>1323</v>
      </c>
      <c r="B496" s="14">
        <v>8435134843315</v>
      </c>
      <c r="C496" s="19" t="s">
        <v>1324</v>
      </c>
      <c r="D496" s="16" t="s">
        <v>1364</v>
      </c>
      <c r="E496" s="16" t="s">
        <v>1364</v>
      </c>
      <c r="F496" s="16" t="s">
        <v>1364</v>
      </c>
      <c r="G496" s="21">
        <v>1</v>
      </c>
      <c r="H496" s="19" t="s">
        <v>172</v>
      </c>
      <c r="I496" s="17"/>
      <c r="J496" s="20"/>
      <c r="K496" s="28"/>
      <c r="L496" s="51">
        <v>1619</v>
      </c>
    </row>
    <row r="497" spans="1:12" ht="12.75" customHeight="1">
      <c r="A497" s="27" t="s">
        <v>1325</v>
      </c>
      <c r="B497" s="14">
        <v>8435134843322</v>
      </c>
      <c r="C497" s="19" t="s">
        <v>1326</v>
      </c>
      <c r="D497" s="16" t="s">
        <v>1364</v>
      </c>
      <c r="E497" s="16" t="s">
        <v>1364</v>
      </c>
      <c r="F497" s="16" t="s">
        <v>1364</v>
      </c>
      <c r="G497" s="21">
        <v>1</v>
      </c>
      <c r="H497" s="19" t="s">
        <v>172</v>
      </c>
      <c r="I497" s="17"/>
      <c r="J497" s="20"/>
      <c r="K497" s="28"/>
      <c r="L497" s="51">
        <v>1697</v>
      </c>
    </row>
    <row r="498" spans="1:12" ht="12.75" customHeight="1">
      <c r="A498" s="27" t="s">
        <v>970</v>
      </c>
      <c r="B498" s="14">
        <v>8435134847399</v>
      </c>
      <c r="C498" s="19" t="s">
        <v>972</v>
      </c>
      <c r="D498" s="16" t="s">
        <v>1364</v>
      </c>
      <c r="E498" s="16" t="s">
        <v>1364</v>
      </c>
      <c r="F498" s="16" t="s">
        <v>1364</v>
      </c>
      <c r="G498" s="21">
        <v>1</v>
      </c>
      <c r="H498" s="19" t="s">
        <v>968</v>
      </c>
      <c r="I498" s="17"/>
      <c r="J498" s="20"/>
      <c r="K498" s="28"/>
      <c r="L498" s="51">
        <v>323</v>
      </c>
    </row>
    <row r="499" spans="1:12" ht="12.75" customHeight="1">
      <c r="A499" s="27" t="s">
        <v>1385</v>
      </c>
      <c r="B499" s="14">
        <v>8435134849553</v>
      </c>
      <c r="C499" s="19" t="s">
        <v>1104</v>
      </c>
      <c r="D499" s="16" t="s">
        <v>1364</v>
      </c>
      <c r="E499" s="16" t="s">
        <v>1364</v>
      </c>
      <c r="F499" s="16" t="s">
        <v>1364</v>
      </c>
      <c r="G499" s="21">
        <v>1</v>
      </c>
      <c r="H499" s="19" t="s">
        <v>857</v>
      </c>
      <c r="I499" s="17" t="s">
        <v>1364</v>
      </c>
      <c r="J499" s="20" t="s">
        <v>1364</v>
      </c>
      <c r="K499" s="28" t="s">
        <v>1364</v>
      </c>
      <c r="L499" s="51">
        <v>74</v>
      </c>
    </row>
    <row r="500" spans="1:12" ht="12.75" customHeight="1">
      <c r="A500" s="27" t="s">
        <v>1386</v>
      </c>
      <c r="B500" s="14">
        <v>8435134849560</v>
      </c>
      <c r="C500" s="19" t="s">
        <v>1105</v>
      </c>
      <c r="D500" s="16" t="s">
        <v>1364</v>
      </c>
      <c r="E500" s="16" t="s">
        <v>1364</v>
      </c>
      <c r="F500" s="16" t="s">
        <v>1364</v>
      </c>
      <c r="G500" s="21">
        <v>1</v>
      </c>
      <c r="H500" s="19" t="s">
        <v>857</v>
      </c>
      <c r="I500" s="17" t="s">
        <v>1364</v>
      </c>
      <c r="J500" s="20" t="s">
        <v>1364</v>
      </c>
      <c r="K500" s="28" t="s">
        <v>1364</v>
      </c>
      <c r="L500" s="51">
        <v>209</v>
      </c>
    </row>
    <row r="501" spans="1:12" ht="12.75" customHeight="1">
      <c r="A501" s="27" t="s">
        <v>1387</v>
      </c>
      <c r="B501" s="14">
        <v>8435134849577</v>
      </c>
      <c r="C501" s="19" t="s">
        <v>1106</v>
      </c>
      <c r="D501" s="16" t="s">
        <v>1364</v>
      </c>
      <c r="E501" s="16" t="s">
        <v>1364</v>
      </c>
      <c r="F501" s="16" t="s">
        <v>1364</v>
      </c>
      <c r="G501" s="21">
        <v>1</v>
      </c>
      <c r="H501" s="19" t="s">
        <v>857</v>
      </c>
      <c r="I501" s="17" t="s">
        <v>1364</v>
      </c>
      <c r="J501" s="20" t="s">
        <v>1364</v>
      </c>
      <c r="K501" s="28" t="s">
        <v>1364</v>
      </c>
      <c r="L501" s="51">
        <v>156</v>
      </c>
    </row>
    <row r="502" spans="1:12" ht="12.75" customHeight="1">
      <c r="A502" s="27" t="s">
        <v>1388</v>
      </c>
      <c r="B502" s="14">
        <v>8435134849584</v>
      </c>
      <c r="C502" s="19" t="s">
        <v>1107</v>
      </c>
      <c r="D502" s="16" t="s">
        <v>1364</v>
      </c>
      <c r="E502" s="16" t="s">
        <v>1364</v>
      </c>
      <c r="F502" s="16" t="s">
        <v>1364</v>
      </c>
      <c r="G502" s="21">
        <v>1</v>
      </c>
      <c r="H502" s="19" t="s">
        <v>857</v>
      </c>
      <c r="I502" s="17" t="s">
        <v>1364</v>
      </c>
      <c r="J502" s="20" t="s">
        <v>1364</v>
      </c>
      <c r="K502" s="28" t="s">
        <v>1364</v>
      </c>
      <c r="L502" s="51">
        <v>190</v>
      </c>
    </row>
    <row r="503" spans="1:12" ht="12.75" customHeight="1">
      <c r="A503" s="27" t="s">
        <v>1389</v>
      </c>
      <c r="B503" s="14">
        <v>8435134849591</v>
      </c>
      <c r="C503" s="19" t="s">
        <v>1108</v>
      </c>
      <c r="D503" s="16" t="s">
        <v>1364</v>
      </c>
      <c r="E503" s="16" t="s">
        <v>1364</v>
      </c>
      <c r="F503" s="16" t="s">
        <v>1364</v>
      </c>
      <c r="G503" s="21">
        <v>1</v>
      </c>
      <c r="H503" s="19" t="s">
        <v>857</v>
      </c>
      <c r="I503" s="17" t="s">
        <v>1364</v>
      </c>
      <c r="J503" s="20" t="s">
        <v>1364</v>
      </c>
      <c r="K503" s="28" t="s">
        <v>1364</v>
      </c>
      <c r="L503" s="51">
        <v>220</v>
      </c>
    </row>
    <row r="504" spans="1:12" ht="12.75" customHeight="1">
      <c r="A504" s="27" t="s">
        <v>1652</v>
      </c>
      <c r="B504" s="18">
        <v>8435134851617</v>
      </c>
      <c r="C504" s="15" t="s">
        <v>1655</v>
      </c>
      <c r="D504" s="10"/>
      <c r="E504" s="10"/>
      <c r="F504" s="10"/>
      <c r="G504" s="9">
        <v>1</v>
      </c>
      <c r="H504" s="8" t="s">
        <v>1637</v>
      </c>
      <c r="I504" s="10"/>
      <c r="J504" s="10"/>
      <c r="K504" s="10"/>
      <c r="L504" s="51">
        <v>138</v>
      </c>
    </row>
    <row r="505" spans="1:12" ht="12.75" customHeight="1">
      <c r="A505" s="27" t="s">
        <v>1653</v>
      </c>
      <c r="B505" s="18">
        <v>8435134851624</v>
      </c>
      <c r="C505" s="15" t="s">
        <v>1656</v>
      </c>
      <c r="D505" s="10"/>
      <c r="E505" s="10"/>
      <c r="F505" s="10"/>
      <c r="G505" s="9">
        <v>1</v>
      </c>
      <c r="H505" s="8" t="s">
        <v>1637</v>
      </c>
      <c r="I505" s="10"/>
      <c r="J505" s="10"/>
      <c r="K505" s="10"/>
      <c r="L505" s="60">
        <v>138</v>
      </c>
    </row>
    <row r="506" spans="1:12" ht="12.75" customHeight="1">
      <c r="A506" s="27" t="s">
        <v>1654</v>
      </c>
      <c r="B506" s="18">
        <v>8435134851679</v>
      </c>
      <c r="C506" s="15" t="s">
        <v>1657</v>
      </c>
      <c r="D506" s="10"/>
      <c r="E506" s="10"/>
      <c r="F506" s="10"/>
      <c r="G506" s="9">
        <v>1</v>
      </c>
      <c r="H506" s="8" t="s">
        <v>1637</v>
      </c>
      <c r="I506" s="10"/>
      <c r="J506" s="10"/>
      <c r="K506" s="10"/>
      <c r="L506" s="60">
        <v>143</v>
      </c>
    </row>
    <row r="507" spans="1:12" ht="12.75" customHeight="1">
      <c r="A507" s="27" t="s">
        <v>1576</v>
      </c>
      <c r="B507" s="32">
        <v>8435134852379</v>
      </c>
      <c r="C507" s="18" t="s">
        <v>1577</v>
      </c>
      <c r="D507" s="10" t="s">
        <v>1364</v>
      </c>
      <c r="E507" s="10" t="s">
        <v>1364</v>
      </c>
      <c r="F507" s="10" t="s">
        <v>1364</v>
      </c>
      <c r="G507" s="9">
        <v>1</v>
      </c>
      <c r="H507" s="8" t="s">
        <v>172</v>
      </c>
      <c r="I507" s="21"/>
      <c r="J507" s="21"/>
      <c r="K507" s="21"/>
      <c r="L507" s="60">
        <v>183</v>
      </c>
    </row>
    <row r="508" spans="1:12" ht="12.75" customHeight="1">
      <c r="A508" s="27" t="s">
        <v>1558</v>
      </c>
      <c r="B508" s="32">
        <v>8435134852164</v>
      </c>
      <c r="C508" s="15" t="s">
        <v>1559</v>
      </c>
      <c r="D508" s="10" t="s">
        <v>1364</v>
      </c>
      <c r="E508" s="10" t="s">
        <v>1364</v>
      </c>
      <c r="F508" s="10" t="s">
        <v>1364</v>
      </c>
      <c r="G508" s="9">
        <v>1</v>
      </c>
      <c r="H508" s="8" t="s">
        <v>172</v>
      </c>
      <c r="I508" s="21"/>
      <c r="J508" s="21"/>
      <c r="K508" s="21"/>
      <c r="L508" s="60">
        <v>442</v>
      </c>
    </row>
    <row r="509" spans="1:12" ht="12.75" customHeight="1">
      <c r="A509" s="27" t="s">
        <v>1604</v>
      </c>
      <c r="B509" s="14">
        <v>8435134852850</v>
      </c>
      <c r="C509" s="19" t="s">
        <v>1824</v>
      </c>
      <c r="D509" s="16"/>
      <c r="E509" s="16"/>
      <c r="F509" s="16"/>
      <c r="G509" s="21">
        <v>1</v>
      </c>
      <c r="H509" s="19" t="s">
        <v>1637</v>
      </c>
      <c r="I509" s="17"/>
      <c r="J509" s="20"/>
      <c r="K509" s="28"/>
      <c r="L509" s="60">
        <v>820</v>
      </c>
    </row>
    <row r="510" spans="1:12" ht="12.75" customHeight="1">
      <c r="A510" s="27" t="s">
        <v>1605</v>
      </c>
      <c r="B510" s="14">
        <v>8435134852867</v>
      </c>
      <c r="C510" s="15" t="s">
        <v>1825</v>
      </c>
      <c r="D510" s="10"/>
      <c r="E510" s="10"/>
      <c r="F510" s="10"/>
      <c r="G510" s="9">
        <v>1</v>
      </c>
      <c r="H510" s="8" t="s">
        <v>1637</v>
      </c>
      <c r="I510" s="31"/>
      <c r="J510" s="21"/>
      <c r="K510" s="21"/>
      <c r="L510" s="60">
        <v>990</v>
      </c>
    </row>
    <row r="511" spans="1:12" ht="12.75" customHeight="1">
      <c r="A511" s="27" t="s">
        <v>1819</v>
      </c>
      <c r="B511" s="18">
        <v>8435134854144</v>
      </c>
      <c r="C511" s="18" t="s">
        <v>1639</v>
      </c>
      <c r="D511" s="10"/>
      <c r="E511" s="10"/>
      <c r="F511" s="10"/>
      <c r="G511" s="9">
        <v>1</v>
      </c>
      <c r="H511" s="8" t="s">
        <v>1637</v>
      </c>
      <c r="I511" s="10"/>
      <c r="J511" s="10"/>
      <c r="K511" s="10"/>
      <c r="L511" s="52">
        <v>77</v>
      </c>
    </row>
    <row r="512" spans="1:12" ht="12.75" customHeight="1">
      <c r="A512" s="27" t="s">
        <v>1845</v>
      </c>
      <c r="B512" s="14">
        <v>8435134850641</v>
      </c>
      <c r="C512" s="15" t="s">
        <v>1424</v>
      </c>
      <c r="D512" s="10" t="s">
        <v>1364</v>
      </c>
      <c r="E512" s="10" t="s">
        <v>1364</v>
      </c>
      <c r="F512" s="10" t="s">
        <v>1364</v>
      </c>
      <c r="G512" s="9">
        <v>1</v>
      </c>
      <c r="H512" s="8" t="s">
        <v>172</v>
      </c>
      <c r="I512" s="31">
        <v>0.45500000000000002</v>
      </c>
      <c r="J512" s="21">
        <f>110*50*60</f>
        <v>330000</v>
      </c>
      <c r="K512" s="21" t="s">
        <v>1429</v>
      </c>
      <c r="L512" s="60">
        <v>145</v>
      </c>
    </row>
    <row r="513" spans="1:12" ht="12.75" customHeight="1">
      <c r="A513" s="27" t="s">
        <v>1828</v>
      </c>
      <c r="B513" s="18">
        <v>8435134854762</v>
      </c>
      <c r="C513" s="35" t="s">
        <v>1829</v>
      </c>
      <c r="D513" s="35" t="s">
        <v>1364</v>
      </c>
      <c r="E513" s="35" t="s">
        <v>1364</v>
      </c>
      <c r="F513" s="35" t="s">
        <v>1364</v>
      </c>
      <c r="G513" s="35">
        <v>1</v>
      </c>
      <c r="H513" s="35" t="s">
        <v>172</v>
      </c>
      <c r="I513" s="35" t="s">
        <v>1364</v>
      </c>
      <c r="J513" s="35" t="s">
        <v>1364</v>
      </c>
      <c r="K513" s="35" t="s">
        <v>1364</v>
      </c>
      <c r="L513" s="51">
        <v>27</v>
      </c>
    </row>
    <row r="514" spans="1:12" ht="12.75" customHeight="1">
      <c r="A514" s="27" t="s">
        <v>1901</v>
      </c>
      <c r="B514" s="40">
        <v>8435134856230</v>
      </c>
      <c r="C514" s="27" t="s">
        <v>1915</v>
      </c>
      <c r="D514" s="54" t="s">
        <v>1364</v>
      </c>
      <c r="E514" s="54" t="s">
        <v>1364</v>
      </c>
      <c r="F514" s="54" t="s">
        <v>1364</v>
      </c>
      <c r="G514" s="54">
        <v>1</v>
      </c>
      <c r="H514" s="42" t="s">
        <v>1930</v>
      </c>
      <c r="I514" s="42" t="s">
        <v>1960</v>
      </c>
      <c r="J514" s="27"/>
      <c r="K514" s="27" t="s">
        <v>1959</v>
      </c>
      <c r="L514" s="57">
        <v>27</v>
      </c>
    </row>
    <row r="515" spans="1:12" ht="12.75" customHeight="1">
      <c r="A515" s="27" t="s">
        <v>1897</v>
      </c>
      <c r="B515" s="40">
        <v>8435134856186</v>
      </c>
      <c r="C515" s="27" t="s">
        <v>1898</v>
      </c>
      <c r="D515" s="54" t="s">
        <v>1364</v>
      </c>
      <c r="E515" s="54" t="s">
        <v>1364</v>
      </c>
      <c r="F515" s="54" t="s">
        <v>1364</v>
      </c>
      <c r="G515" s="54">
        <v>1</v>
      </c>
      <c r="H515" s="42" t="s">
        <v>1930</v>
      </c>
      <c r="I515" s="42" t="s">
        <v>1955</v>
      </c>
      <c r="J515" s="27"/>
      <c r="K515" s="27" t="s">
        <v>1953</v>
      </c>
      <c r="L515" s="57">
        <v>244</v>
      </c>
    </row>
    <row r="516" spans="1:12" ht="12.75" customHeight="1">
      <c r="A516" s="27" t="s">
        <v>1895</v>
      </c>
      <c r="B516" s="40">
        <v>8435134856193</v>
      </c>
      <c r="C516" s="27" t="s">
        <v>1896</v>
      </c>
      <c r="D516" s="54" t="s">
        <v>1364</v>
      </c>
      <c r="E516" s="54" t="s">
        <v>1364</v>
      </c>
      <c r="F516" s="54" t="s">
        <v>1364</v>
      </c>
      <c r="G516" s="54">
        <v>1</v>
      </c>
      <c r="H516" s="42" t="s">
        <v>1930</v>
      </c>
      <c r="I516" s="42" t="s">
        <v>1955</v>
      </c>
      <c r="J516" s="27"/>
      <c r="K516" s="27" t="s">
        <v>1953</v>
      </c>
      <c r="L516" s="57">
        <v>264</v>
      </c>
    </row>
    <row r="517" spans="1:12" ht="12.75" customHeight="1">
      <c r="A517" s="27" t="s">
        <v>1893</v>
      </c>
      <c r="B517" s="40">
        <v>8435134856209</v>
      </c>
      <c r="C517" s="27" t="s">
        <v>1894</v>
      </c>
      <c r="D517" s="54" t="s">
        <v>1364</v>
      </c>
      <c r="E517" s="54" t="s">
        <v>1364</v>
      </c>
      <c r="F517" s="54" t="s">
        <v>1364</v>
      </c>
      <c r="G517" s="54">
        <v>1</v>
      </c>
      <c r="H517" s="42" t="s">
        <v>1930</v>
      </c>
      <c r="I517" s="42" t="s">
        <v>1850</v>
      </c>
      <c r="J517" s="27"/>
      <c r="K517" s="27" t="s">
        <v>1953</v>
      </c>
      <c r="L517" s="57">
        <v>285</v>
      </c>
    </row>
    <row r="518" spans="1:12" ht="12.75" customHeight="1">
      <c r="A518" s="27" t="s">
        <v>1891</v>
      </c>
      <c r="B518" s="40">
        <v>8435134856216</v>
      </c>
      <c r="C518" s="27" t="s">
        <v>1892</v>
      </c>
      <c r="D518" s="54" t="s">
        <v>1364</v>
      </c>
      <c r="E518" s="54" t="s">
        <v>1364</v>
      </c>
      <c r="F518" s="54" t="s">
        <v>1364</v>
      </c>
      <c r="G518" s="54">
        <v>1</v>
      </c>
      <c r="H518" s="42" t="s">
        <v>1930</v>
      </c>
      <c r="I518" s="42" t="s">
        <v>1954</v>
      </c>
      <c r="J518" s="27"/>
      <c r="K518" s="27" t="s">
        <v>1953</v>
      </c>
      <c r="L518" s="57">
        <v>255</v>
      </c>
    </row>
    <row r="519" spans="1:12" ht="12.75" customHeight="1">
      <c r="A519" s="27" t="s">
        <v>1889</v>
      </c>
      <c r="B519" s="40">
        <v>8435134856223</v>
      </c>
      <c r="C519" s="27" t="s">
        <v>1890</v>
      </c>
      <c r="D519" s="54" t="s">
        <v>1364</v>
      </c>
      <c r="E519" s="54" t="s">
        <v>1364</v>
      </c>
      <c r="F519" s="54" t="s">
        <v>1364</v>
      </c>
      <c r="G519" s="54">
        <v>1</v>
      </c>
      <c r="H519" s="42" t="s">
        <v>1930</v>
      </c>
      <c r="I519" s="42" t="s">
        <v>1954</v>
      </c>
      <c r="J519" s="27"/>
      <c r="K519" s="27" t="s">
        <v>1953</v>
      </c>
      <c r="L519" s="57">
        <v>275</v>
      </c>
    </row>
    <row r="520" spans="1:12" ht="12.75" customHeight="1">
      <c r="A520" s="27" t="s">
        <v>1887</v>
      </c>
      <c r="B520" s="40">
        <v>8435134856247</v>
      </c>
      <c r="C520" s="27" t="s">
        <v>1888</v>
      </c>
      <c r="D520" s="54" t="s">
        <v>1364</v>
      </c>
      <c r="E520" s="54" t="s">
        <v>1364</v>
      </c>
      <c r="F520" s="54" t="s">
        <v>1364</v>
      </c>
      <c r="G520" s="54">
        <v>1</v>
      </c>
      <c r="H520" s="42" t="s">
        <v>1930</v>
      </c>
      <c r="I520" s="42" t="s">
        <v>1954</v>
      </c>
      <c r="J520" s="27"/>
      <c r="K520" s="27" t="s">
        <v>1953</v>
      </c>
      <c r="L520" s="57">
        <v>296</v>
      </c>
    </row>
    <row r="521" spans="1:12" ht="12.75" customHeight="1">
      <c r="A521" s="27" t="s">
        <v>1900</v>
      </c>
      <c r="B521" s="40">
        <v>8435134856292</v>
      </c>
      <c r="C521" s="27" t="s">
        <v>1924</v>
      </c>
      <c r="D521" s="54" t="s">
        <v>1364</v>
      </c>
      <c r="E521" s="54" t="s">
        <v>1364</v>
      </c>
      <c r="F521" s="54" t="s">
        <v>1364</v>
      </c>
      <c r="G521" s="54">
        <v>1</v>
      </c>
      <c r="H521" s="42" t="s">
        <v>1930</v>
      </c>
      <c r="I521" s="42" t="s">
        <v>1958</v>
      </c>
      <c r="J521" s="27"/>
      <c r="K521" s="27" t="s">
        <v>1956</v>
      </c>
      <c r="L521" s="57">
        <v>153</v>
      </c>
    </row>
    <row r="522" spans="1:12" ht="12.75" customHeight="1">
      <c r="A522" s="27" t="s">
        <v>1899</v>
      </c>
      <c r="B522" s="40">
        <v>8435134856483</v>
      </c>
      <c r="C522" s="27" t="s">
        <v>1925</v>
      </c>
      <c r="D522" s="54" t="s">
        <v>1364</v>
      </c>
      <c r="E522" s="54" t="s">
        <v>1364</v>
      </c>
      <c r="F522" s="54" t="s">
        <v>1364</v>
      </c>
      <c r="G522" s="54">
        <v>1</v>
      </c>
      <c r="H522" s="42" t="s">
        <v>1930</v>
      </c>
      <c r="I522" s="42" t="s">
        <v>1957</v>
      </c>
      <c r="J522" s="27"/>
      <c r="K522" s="27" t="s">
        <v>1956</v>
      </c>
      <c r="L522" s="57">
        <v>158</v>
      </c>
    </row>
    <row r="523" spans="1:12" ht="12.75" customHeight="1">
      <c r="A523" s="27" t="s">
        <v>1914</v>
      </c>
      <c r="B523" s="40">
        <v>8435134856490</v>
      </c>
      <c r="C523" s="27" t="s">
        <v>1921</v>
      </c>
      <c r="D523" s="54" t="s">
        <v>1364</v>
      </c>
      <c r="E523" s="54" t="s">
        <v>1364</v>
      </c>
      <c r="F523" s="54" t="s">
        <v>1364</v>
      </c>
      <c r="G523" s="54">
        <v>1</v>
      </c>
      <c r="H523" s="42" t="s">
        <v>1930</v>
      </c>
      <c r="I523" s="42" t="s">
        <v>1961</v>
      </c>
      <c r="J523" s="27"/>
      <c r="K523" s="27" t="s">
        <v>1962</v>
      </c>
      <c r="L523" s="57">
        <v>26</v>
      </c>
    </row>
    <row r="524" spans="1:12" ht="12.75" customHeight="1">
      <c r="A524" s="27" t="s">
        <v>1328</v>
      </c>
      <c r="B524" s="14">
        <v>8435134827322</v>
      </c>
      <c r="C524" s="19" t="s">
        <v>547</v>
      </c>
      <c r="D524" s="16" t="s">
        <v>1364</v>
      </c>
      <c r="E524" s="16" t="s">
        <v>1364</v>
      </c>
      <c r="F524" s="16" t="s">
        <v>1364</v>
      </c>
      <c r="G524" s="21">
        <v>1</v>
      </c>
      <c r="H524" s="19" t="s">
        <v>172</v>
      </c>
      <c r="I524" s="17"/>
      <c r="J524" s="20"/>
      <c r="K524" s="28"/>
      <c r="L524" s="51">
        <v>940</v>
      </c>
    </row>
    <row r="525" spans="1:12" ht="12.75" customHeight="1">
      <c r="A525" s="27" t="s">
        <v>214</v>
      </c>
      <c r="B525" s="14">
        <v>8435134827681</v>
      </c>
      <c r="C525" s="19" t="s">
        <v>1327</v>
      </c>
      <c r="D525" s="16" t="s">
        <v>1364</v>
      </c>
      <c r="E525" s="16" t="s">
        <v>1364</v>
      </c>
      <c r="F525" s="16" t="s">
        <v>1364</v>
      </c>
      <c r="G525" s="21">
        <v>1</v>
      </c>
      <c r="H525" s="19" t="s">
        <v>172</v>
      </c>
      <c r="I525" s="17"/>
      <c r="J525" s="20"/>
      <c r="K525" s="28"/>
      <c r="L525" s="52">
        <v>1230</v>
      </c>
    </row>
    <row r="526" spans="1:12" ht="12.75" customHeight="1">
      <c r="A526" s="27" t="s">
        <v>744</v>
      </c>
      <c r="B526" s="14">
        <v>8435134849119</v>
      </c>
      <c r="C526" s="15" t="s">
        <v>1847</v>
      </c>
      <c r="D526" s="10"/>
      <c r="E526" s="10"/>
      <c r="F526" s="10"/>
      <c r="G526" s="21">
        <v>1</v>
      </c>
      <c r="H526" s="8" t="s">
        <v>1012</v>
      </c>
      <c r="I526" s="17">
        <v>2</v>
      </c>
      <c r="J526" s="20">
        <f>90*580*115</f>
        <v>6003000</v>
      </c>
      <c r="K526" s="21" t="s">
        <v>115</v>
      </c>
      <c r="L526" s="52">
        <v>196</v>
      </c>
    </row>
    <row r="527" spans="1:12" ht="12.75" customHeight="1">
      <c r="A527" s="27" t="s">
        <v>743</v>
      </c>
      <c r="B527" s="14">
        <v>8435134849126</v>
      </c>
      <c r="C527" s="15" t="s">
        <v>746</v>
      </c>
      <c r="D527" s="10"/>
      <c r="E527" s="10"/>
      <c r="F527" s="10"/>
      <c r="G527" s="21">
        <v>1</v>
      </c>
      <c r="H527" s="8" t="s">
        <v>1012</v>
      </c>
      <c r="I527" s="17">
        <v>1.5</v>
      </c>
      <c r="J527" s="20">
        <f>90*580*115</f>
        <v>6003000</v>
      </c>
      <c r="K527" s="21" t="s">
        <v>115</v>
      </c>
      <c r="L527" s="52">
        <v>117</v>
      </c>
    </row>
    <row r="528" spans="1:12" ht="12.75" customHeight="1">
      <c r="A528" s="27" t="s">
        <v>745</v>
      </c>
      <c r="B528" s="14">
        <v>8435134849133</v>
      </c>
      <c r="C528" s="15" t="s">
        <v>747</v>
      </c>
      <c r="D528" s="10"/>
      <c r="E528" s="10"/>
      <c r="F528" s="10"/>
      <c r="G528" s="21">
        <v>1</v>
      </c>
      <c r="H528" s="8" t="s">
        <v>1012</v>
      </c>
      <c r="I528" s="17">
        <v>1</v>
      </c>
      <c r="J528" s="20">
        <f>90*580*115</f>
        <v>6003000</v>
      </c>
      <c r="K528" s="21" t="s">
        <v>115</v>
      </c>
      <c r="L528" s="52">
        <v>71</v>
      </c>
    </row>
    <row r="529" spans="1:12" ht="12.75" customHeight="1">
      <c r="A529" s="27" t="s">
        <v>500</v>
      </c>
      <c r="B529" s="14">
        <v>8435134833699</v>
      </c>
      <c r="C529" s="19" t="s">
        <v>539</v>
      </c>
      <c r="D529" s="16" t="s">
        <v>1364</v>
      </c>
      <c r="E529" s="16" t="s">
        <v>1364</v>
      </c>
      <c r="F529" s="16" t="s">
        <v>1364</v>
      </c>
      <c r="G529" s="21">
        <v>1</v>
      </c>
      <c r="H529" s="19" t="s">
        <v>538</v>
      </c>
      <c r="I529" s="17"/>
      <c r="J529" s="20"/>
      <c r="K529" s="28"/>
      <c r="L529" s="52">
        <v>49</v>
      </c>
    </row>
    <row r="530" spans="1:12" ht="12.75" customHeight="1">
      <c r="A530" s="27" t="s">
        <v>526</v>
      </c>
      <c r="B530" s="14">
        <v>8435134833590</v>
      </c>
      <c r="C530" s="19" t="s">
        <v>540</v>
      </c>
      <c r="D530" s="16" t="s">
        <v>1364</v>
      </c>
      <c r="E530" s="16" t="s">
        <v>1364</v>
      </c>
      <c r="F530" s="16" t="s">
        <v>1364</v>
      </c>
      <c r="G530" s="21">
        <v>1</v>
      </c>
      <c r="H530" s="19" t="s">
        <v>538</v>
      </c>
      <c r="I530" s="17"/>
      <c r="J530" s="20"/>
      <c r="K530" s="28"/>
      <c r="L530" s="60">
        <v>44</v>
      </c>
    </row>
    <row r="531" spans="1:12" ht="12.75" customHeight="1">
      <c r="A531" s="27" t="s">
        <v>527</v>
      </c>
      <c r="B531" s="14">
        <v>8435134835419</v>
      </c>
      <c r="C531" s="19" t="s">
        <v>541</v>
      </c>
      <c r="D531" s="16" t="s">
        <v>1364</v>
      </c>
      <c r="E531" s="16" t="s">
        <v>1364</v>
      </c>
      <c r="F531" s="16" t="s">
        <v>1364</v>
      </c>
      <c r="G531" s="21">
        <v>1</v>
      </c>
      <c r="H531" s="19" t="s">
        <v>538</v>
      </c>
      <c r="I531" s="17"/>
      <c r="J531" s="20"/>
      <c r="K531" s="28"/>
      <c r="L531" s="51">
        <v>92</v>
      </c>
    </row>
    <row r="532" spans="1:12" ht="12.75" customHeight="1">
      <c r="A532" s="27" t="s">
        <v>1393</v>
      </c>
      <c r="B532" s="14">
        <v>8435134846477</v>
      </c>
      <c r="C532" s="19" t="s">
        <v>1115</v>
      </c>
      <c r="D532" s="16" t="s">
        <v>1364</v>
      </c>
      <c r="E532" s="16" t="s">
        <v>1364</v>
      </c>
      <c r="F532" s="16" t="s">
        <v>1364</v>
      </c>
      <c r="G532" s="21">
        <v>1</v>
      </c>
      <c r="H532" s="19" t="s">
        <v>538</v>
      </c>
      <c r="I532" s="17" t="s">
        <v>1364</v>
      </c>
      <c r="J532" s="20" t="s">
        <v>1364</v>
      </c>
      <c r="K532" s="28" t="s">
        <v>1364</v>
      </c>
      <c r="L532" s="51">
        <v>156</v>
      </c>
    </row>
    <row r="533" spans="1:12" ht="12.75" customHeight="1">
      <c r="A533" s="27" t="s">
        <v>1394</v>
      </c>
      <c r="B533" s="14">
        <v>8435134846484</v>
      </c>
      <c r="C533" s="19" t="s">
        <v>1116</v>
      </c>
      <c r="D533" s="16" t="s">
        <v>1364</v>
      </c>
      <c r="E533" s="16" t="s">
        <v>1364</v>
      </c>
      <c r="F533" s="16" t="s">
        <v>1364</v>
      </c>
      <c r="G533" s="21">
        <v>1</v>
      </c>
      <c r="H533" s="19" t="s">
        <v>538</v>
      </c>
      <c r="I533" s="17" t="s">
        <v>1364</v>
      </c>
      <c r="J533" s="20" t="s">
        <v>1364</v>
      </c>
      <c r="K533" s="28" t="s">
        <v>1364</v>
      </c>
      <c r="L533" s="51">
        <v>156</v>
      </c>
    </row>
    <row r="534" spans="1:12" ht="12.75" customHeight="1">
      <c r="A534" s="27" t="s">
        <v>1395</v>
      </c>
      <c r="B534" s="14">
        <v>8435134849412</v>
      </c>
      <c r="C534" s="19" t="s">
        <v>1117</v>
      </c>
      <c r="D534" s="16" t="s">
        <v>1364</v>
      </c>
      <c r="E534" s="16" t="s">
        <v>1364</v>
      </c>
      <c r="F534" s="16" t="s">
        <v>1364</v>
      </c>
      <c r="G534" s="21">
        <v>1</v>
      </c>
      <c r="H534" s="19" t="s">
        <v>538</v>
      </c>
      <c r="I534" s="17" t="s">
        <v>1364</v>
      </c>
      <c r="J534" s="20" t="s">
        <v>1364</v>
      </c>
      <c r="K534" s="28" t="s">
        <v>1364</v>
      </c>
      <c r="L534" s="51">
        <v>156</v>
      </c>
    </row>
    <row r="535" spans="1:12" ht="12.75" customHeight="1">
      <c r="A535" s="27" t="s">
        <v>1550</v>
      </c>
      <c r="B535" s="32">
        <v>8435134851594</v>
      </c>
      <c r="C535" s="15" t="s">
        <v>1551</v>
      </c>
      <c r="D535" s="10" t="s">
        <v>1364</v>
      </c>
      <c r="E535" s="10" t="s">
        <v>1364</v>
      </c>
      <c r="F535" s="10" t="s">
        <v>1364</v>
      </c>
      <c r="G535" s="9">
        <v>1</v>
      </c>
      <c r="H535" s="8" t="s">
        <v>172</v>
      </c>
      <c r="I535" s="21">
        <v>20</v>
      </c>
      <c r="J535" s="21">
        <f>820*820*180</f>
        <v>121032000</v>
      </c>
      <c r="K535" s="21" t="s">
        <v>1556</v>
      </c>
      <c r="L535" s="51">
        <v>114</v>
      </c>
    </row>
    <row r="536" spans="1:12" ht="12.75" customHeight="1">
      <c r="A536" s="27" t="s">
        <v>1310</v>
      </c>
      <c r="B536" s="14">
        <v>8435134842998</v>
      </c>
      <c r="C536" s="19" t="s">
        <v>1311</v>
      </c>
      <c r="D536" s="16" t="s">
        <v>1364</v>
      </c>
      <c r="E536" s="16" t="s">
        <v>1364</v>
      </c>
      <c r="F536" s="16" t="s">
        <v>1364</v>
      </c>
      <c r="G536" s="21">
        <v>1</v>
      </c>
      <c r="H536" s="19" t="s">
        <v>1309</v>
      </c>
      <c r="I536" s="17"/>
      <c r="J536" s="20"/>
      <c r="K536" s="28"/>
      <c r="L536" s="51">
        <v>565</v>
      </c>
    </row>
    <row r="537" spans="1:12" ht="12.75" customHeight="1">
      <c r="A537" s="27" t="s">
        <v>1251</v>
      </c>
      <c r="B537" s="14">
        <v>8435134845692</v>
      </c>
      <c r="C537" s="19" t="s">
        <v>1248</v>
      </c>
      <c r="D537" s="16" t="s">
        <v>1364</v>
      </c>
      <c r="E537" s="16" t="s">
        <v>1364</v>
      </c>
      <c r="F537" s="16" t="s">
        <v>1364</v>
      </c>
      <c r="G537" s="21">
        <v>1</v>
      </c>
      <c r="H537" s="19" t="s">
        <v>60</v>
      </c>
      <c r="I537" s="17"/>
      <c r="J537" s="20"/>
      <c r="K537" s="28"/>
      <c r="L537" s="51">
        <v>348</v>
      </c>
    </row>
    <row r="538" spans="1:12" ht="12.75" customHeight="1">
      <c r="A538" s="27" t="s">
        <v>1252</v>
      </c>
      <c r="B538" s="14">
        <v>8435134845708</v>
      </c>
      <c r="C538" s="19" t="s">
        <v>1249</v>
      </c>
      <c r="D538" s="16" t="s">
        <v>1364</v>
      </c>
      <c r="E538" s="16" t="s">
        <v>1364</v>
      </c>
      <c r="F538" s="16" t="s">
        <v>1364</v>
      </c>
      <c r="G538" s="21">
        <v>1</v>
      </c>
      <c r="H538" s="19" t="s">
        <v>60</v>
      </c>
      <c r="I538" s="17"/>
      <c r="J538" s="20"/>
      <c r="K538" s="28"/>
      <c r="L538" s="51">
        <v>373</v>
      </c>
    </row>
    <row r="539" spans="1:12" ht="12.75" customHeight="1">
      <c r="A539" s="27" t="s">
        <v>1253</v>
      </c>
      <c r="B539" s="14">
        <v>8435134845715</v>
      </c>
      <c r="C539" s="19" t="s">
        <v>1250</v>
      </c>
      <c r="D539" s="16" t="s">
        <v>1364</v>
      </c>
      <c r="E539" s="16" t="s">
        <v>1364</v>
      </c>
      <c r="F539" s="16" t="s">
        <v>1364</v>
      </c>
      <c r="G539" s="21">
        <v>1</v>
      </c>
      <c r="H539" s="19" t="s">
        <v>60</v>
      </c>
      <c r="I539" s="17"/>
      <c r="J539" s="20"/>
      <c r="K539" s="28"/>
      <c r="L539" s="51">
        <v>385</v>
      </c>
    </row>
    <row r="540" spans="1:12" ht="12.75" customHeight="1">
      <c r="A540" s="27" t="s">
        <v>999</v>
      </c>
      <c r="B540" s="14">
        <v>8435134846989</v>
      </c>
      <c r="C540" s="19" t="s">
        <v>1002</v>
      </c>
      <c r="D540" s="16" t="s">
        <v>1364</v>
      </c>
      <c r="E540" s="16" t="s">
        <v>1364</v>
      </c>
      <c r="F540" s="16" t="s">
        <v>1364</v>
      </c>
      <c r="G540" s="21">
        <v>1</v>
      </c>
      <c r="H540" s="19" t="s">
        <v>998</v>
      </c>
      <c r="I540" s="17">
        <v>13.5</v>
      </c>
      <c r="J540" s="20"/>
      <c r="K540" s="28"/>
      <c r="L540" s="51">
        <v>617</v>
      </c>
    </row>
    <row r="541" spans="1:12" ht="12.75" customHeight="1">
      <c r="A541" s="27" t="s">
        <v>1000</v>
      </c>
      <c r="B541" s="14">
        <v>8435134847832</v>
      </c>
      <c r="C541" s="19" t="s">
        <v>1003</v>
      </c>
      <c r="D541" s="16" t="s">
        <v>1364</v>
      </c>
      <c r="E541" s="16" t="s">
        <v>1364</v>
      </c>
      <c r="F541" s="16" t="s">
        <v>1364</v>
      </c>
      <c r="G541" s="21">
        <v>1</v>
      </c>
      <c r="H541" s="19" t="s">
        <v>998</v>
      </c>
      <c r="I541" s="17">
        <v>14</v>
      </c>
      <c r="J541" s="20"/>
      <c r="K541" s="28"/>
      <c r="L541" s="51">
        <v>617</v>
      </c>
    </row>
    <row r="542" spans="1:12" ht="12.75" customHeight="1">
      <c r="A542" s="27" t="s">
        <v>1001</v>
      </c>
      <c r="B542" s="14">
        <v>8435134847849</v>
      </c>
      <c r="C542" s="19" t="s">
        <v>1018</v>
      </c>
      <c r="D542" s="16" t="s">
        <v>1364</v>
      </c>
      <c r="E542" s="16" t="s">
        <v>1364</v>
      </c>
      <c r="F542" s="16" t="s">
        <v>1364</v>
      </c>
      <c r="G542" s="21">
        <v>1</v>
      </c>
      <c r="H542" s="19" t="s">
        <v>998</v>
      </c>
      <c r="I542" s="17">
        <v>14.5</v>
      </c>
      <c r="J542" s="20"/>
      <c r="K542" s="28"/>
      <c r="L542" s="51">
        <v>617</v>
      </c>
    </row>
    <row r="543" spans="1:12" ht="12.75" customHeight="1">
      <c r="A543" s="27" t="s">
        <v>1854</v>
      </c>
      <c r="B543" s="32">
        <v>8435134850818</v>
      </c>
      <c r="C543" s="15" t="s">
        <v>1552</v>
      </c>
      <c r="D543" s="10" t="s">
        <v>1364</v>
      </c>
      <c r="E543" s="10" t="s">
        <v>1364</v>
      </c>
      <c r="F543" s="10" t="s">
        <v>1364</v>
      </c>
      <c r="G543" s="9">
        <v>1</v>
      </c>
      <c r="H543" s="8" t="s">
        <v>172</v>
      </c>
      <c r="I543" s="21"/>
      <c r="J543" s="21"/>
      <c r="K543" s="21"/>
      <c r="L543" s="51">
        <v>16</v>
      </c>
    </row>
    <row r="544" spans="1:12" ht="12.75" customHeight="1">
      <c r="A544" s="50" t="s">
        <v>1449</v>
      </c>
      <c r="B544" s="14">
        <v>8435134850825</v>
      </c>
      <c r="C544" s="19" t="s">
        <v>1450</v>
      </c>
      <c r="D544" s="16" t="s">
        <v>1364</v>
      </c>
      <c r="E544" s="16" t="s">
        <v>1364</v>
      </c>
      <c r="F544" s="16" t="s">
        <v>1364</v>
      </c>
      <c r="G544" s="21">
        <v>1</v>
      </c>
      <c r="H544" s="19" t="s">
        <v>1065</v>
      </c>
      <c r="I544" s="17"/>
      <c r="J544" s="20"/>
      <c r="K544" s="21"/>
      <c r="L544" s="51">
        <v>1041</v>
      </c>
    </row>
    <row r="545" spans="1:12" ht="12.75" customHeight="1">
      <c r="A545" s="50" t="s">
        <v>1451</v>
      </c>
      <c r="B545" s="14">
        <v>8435134850832</v>
      </c>
      <c r="C545" s="19" t="s">
        <v>1452</v>
      </c>
      <c r="D545" s="16" t="s">
        <v>1364</v>
      </c>
      <c r="E545" s="16" t="s">
        <v>1364</v>
      </c>
      <c r="F545" s="16" t="s">
        <v>1364</v>
      </c>
      <c r="G545" s="21">
        <v>1</v>
      </c>
      <c r="H545" s="19" t="s">
        <v>1065</v>
      </c>
      <c r="I545" s="17"/>
      <c r="J545" s="20"/>
      <c r="K545" s="21"/>
      <c r="L545" s="51">
        <v>903</v>
      </c>
    </row>
    <row r="546" spans="1:12" ht="12.75" customHeight="1">
      <c r="A546" s="50" t="s">
        <v>1453</v>
      </c>
      <c r="B546" s="14">
        <v>8435134850849</v>
      </c>
      <c r="C546" s="19" t="s">
        <v>1454</v>
      </c>
      <c r="D546" s="16" t="s">
        <v>1364</v>
      </c>
      <c r="E546" s="16" t="s">
        <v>1364</v>
      </c>
      <c r="F546" s="16" t="s">
        <v>1364</v>
      </c>
      <c r="G546" s="21">
        <v>1</v>
      </c>
      <c r="H546" s="19" t="s">
        <v>1065</v>
      </c>
      <c r="I546" s="17"/>
      <c r="J546" s="20"/>
      <c r="K546" s="21"/>
      <c r="L546" s="51">
        <v>671</v>
      </c>
    </row>
    <row r="547" spans="1:12" ht="12.75" customHeight="1">
      <c r="A547" s="50" t="s">
        <v>1455</v>
      </c>
      <c r="B547" s="14">
        <v>8435134850887</v>
      </c>
      <c r="C547" s="19" t="s">
        <v>1456</v>
      </c>
      <c r="D547" s="16" t="s">
        <v>1364</v>
      </c>
      <c r="E547" s="16" t="s">
        <v>1364</v>
      </c>
      <c r="F547" s="16" t="s">
        <v>1364</v>
      </c>
      <c r="G547" s="21">
        <v>1</v>
      </c>
      <c r="H547" s="19" t="s">
        <v>1065</v>
      </c>
      <c r="I547" s="17"/>
      <c r="J547" s="20"/>
      <c r="K547" s="21"/>
      <c r="L547" s="51">
        <v>428</v>
      </c>
    </row>
    <row r="548" spans="1:12" ht="12.75" customHeight="1">
      <c r="A548" s="50" t="s">
        <v>1457</v>
      </c>
      <c r="B548" s="14">
        <v>8435134850894</v>
      </c>
      <c r="C548" s="19" t="s">
        <v>1458</v>
      </c>
      <c r="D548" s="16" t="s">
        <v>1364</v>
      </c>
      <c r="E548" s="16" t="s">
        <v>1364</v>
      </c>
      <c r="F548" s="16" t="s">
        <v>1364</v>
      </c>
      <c r="G548" s="21">
        <v>1</v>
      </c>
      <c r="H548" s="19" t="s">
        <v>1065</v>
      </c>
      <c r="I548" s="17"/>
      <c r="J548" s="20"/>
      <c r="K548" s="21"/>
      <c r="L548" s="51">
        <v>574</v>
      </c>
    </row>
    <row r="549" spans="1:12" ht="12.75" customHeight="1">
      <c r="A549" s="27" t="s">
        <v>580</v>
      </c>
      <c r="B549" s="14">
        <v>8435134804835</v>
      </c>
      <c r="C549" s="19" t="s">
        <v>581</v>
      </c>
      <c r="D549" s="16" t="s">
        <v>1364</v>
      </c>
      <c r="E549" s="16" t="s">
        <v>1364</v>
      </c>
      <c r="F549" s="16" t="s">
        <v>1364</v>
      </c>
      <c r="G549" s="21">
        <v>1</v>
      </c>
      <c r="H549" s="19" t="s">
        <v>172</v>
      </c>
      <c r="I549" s="17">
        <v>1.31</v>
      </c>
      <c r="J549" s="20">
        <v>17085</v>
      </c>
      <c r="K549" s="28" t="s">
        <v>582</v>
      </c>
      <c r="L549" s="51">
        <v>159</v>
      </c>
    </row>
    <row r="550" spans="1:12" ht="12.75" customHeight="1">
      <c r="A550" s="27" t="s">
        <v>583</v>
      </c>
      <c r="B550" s="14">
        <v>8435134804866</v>
      </c>
      <c r="C550" s="19" t="s">
        <v>520</v>
      </c>
      <c r="D550" s="16" t="s">
        <v>1364</v>
      </c>
      <c r="E550" s="16" t="s">
        <v>1364</v>
      </c>
      <c r="F550" s="16" t="s">
        <v>1364</v>
      </c>
      <c r="G550" s="21">
        <v>1</v>
      </c>
      <c r="H550" s="19" t="s">
        <v>1245</v>
      </c>
      <c r="I550" s="17"/>
      <c r="J550" s="20"/>
      <c r="K550" s="28"/>
      <c r="L550" s="51">
        <v>71</v>
      </c>
    </row>
    <row r="551" spans="1:12" ht="12.75" customHeight="1">
      <c r="A551" s="27" t="s">
        <v>584</v>
      </c>
      <c r="B551" s="14">
        <v>8435134804880</v>
      </c>
      <c r="C551" s="19" t="s">
        <v>522</v>
      </c>
      <c r="D551" s="16" t="s">
        <v>1364</v>
      </c>
      <c r="E551" s="16" t="s">
        <v>1364</v>
      </c>
      <c r="F551" s="16" t="s">
        <v>1364</v>
      </c>
      <c r="G551" s="21">
        <v>1</v>
      </c>
      <c r="H551" s="19" t="s">
        <v>1245</v>
      </c>
      <c r="I551" s="17"/>
      <c r="J551" s="20"/>
      <c r="K551" s="28"/>
      <c r="L551" s="51">
        <v>71</v>
      </c>
    </row>
    <row r="552" spans="1:12" ht="12.75" customHeight="1">
      <c r="A552" s="27" t="s">
        <v>1148</v>
      </c>
      <c r="B552" s="14">
        <v>8435134823775</v>
      </c>
      <c r="C552" s="19" t="s">
        <v>1567</v>
      </c>
      <c r="D552" s="16" t="s">
        <v>1364</v>
      </c>
      <c r="E552" s="16" t="s">
        <v>1364</v>
      </c>
      <c r="F552" s="16" t="s">
        <v>1364</v>
      </c>
      <c r="G552" s="21">
        <v>1</v>
      </c>
      <c r="H552" s="19" t="s">
        <v>717</v>
      </c>
      <c r="I552" s="17">
        <v>6</v>
      </c>
      <c r="J552" s="20"/>
      <c r="K552" s="28"/>
      <c r="L552" s="51">
        <v>156</v>
      </c>
    </row>
    <row r="553" spans="1:12" ht="12.75" customHeight="1">
      <c r="A553" s="27" t="s">
        <v>842</v>
      </c>
      <c r="B553" s="14">
        <v>8435134840413</v>
      </c>
      <c r="C553" s="19" t="s">
        <v>243</v>
      </c>
      <c r="D553" s="16" t="s">
        <v>1364</v>
      </c>
      <c r="E553" s="16" t="s">
        <v>1364</v>
      </c>
      <c r="F553" s="16" t="s">
        <v>1364</v>
      </c>
      <c r="G553" s="21">
        <v>1</v>
      </c>
      <c r="H553" s="19" t="s">
        <v>882</v>
      </c>
      <c r="I553" s="17">
        <v>8.3000000000000007</v>
      </c>
      <c r="J553" s="20">
        <v>18600</v>
      </c>
      <c r="K553" s="28" t="s">
        <v>590</v>
      </c>
      <c r="L553" s="51">
        <v>411</v>
      </c>
    </row>
    <row r="554" spans="1:12" ht="12.75" customHeight="1">
      <c r="A554" s="27" t="s">
        <v>843</v>
      </c>
      <c r="B554" s="14">
        <v>8435134840420</v>
      </c>
      <c r="C554" s="19" t="s">
        <v>244</v>
      </c>
      <c r="D554" s="16" t="s">
        <v>1364</v>
      </c>
      <c r="E554" s="16" t="s">
        <v>1364</v>
      </c>
      <c r="F554" s="16" t="s">
        <v>1364</v>
      </c>
      <c r="G554" s="21">
        <v>1</v>
      </c>
      <c r="H554" s="19" t="s">
        <v>881</v>
      </c>
      <c r="I554" s="17">
        <v>8.3000000000000007</v>
      </c>
      <c r="J554" s="20">
        <v>18600</v>
      </c>
      <c r="K554" s="28" t="s">
        <v>591</v>
      </c>
      <c r="L554" s="51">
        <v>411</v>
      </c>
    </row>
    <row r="555" spans="1:12" ht="12.75" customHeight="1">
      <c r="A555" s="27" t="s">
        <v>838</v>
      </c>
      <c r="B555" s="14">
        <v>8435134840390</v>
      </c>
      <c r="C555" s="19" t="s">
        <v>840</v>
      </c>
      <c r="D555" s="16" t="s">
        <v>1364</v>
      </c>
      <c r="E555" s="16" t="s">
        <v>1364</v>
      </c>
      <c r="F555" s="16" t="s">
        <v>1364</v>
      </c>
      <c r="G555" s="21">
        <v>1</v>
      </c>
      <c r="H555" s="19" t="s">
        <v>879</v>
      </c>
      <c r="I555" s="17">
        <v>8.3000000000000007</v>
      </c>
      <c r="J555" s="20">
        <v>18600</v>
      </c>
      <c r="K555" s="28" t="s">
        <v>586</v>
      </c>
      <c r="L555" s="51">
        <v>407</v>
      </c>
    </row>
    <row r="556" spans="1:12" ht="12.75" customHeight="1">
      <c r="A556" s="27" t="s">
        <v>839</v>
      </c>
      <c r="B556" s="14">
        <v>8435134840406</v>
      </c>
      <c r="C556" s="19" t="s">
        <v>841</v>
      </c>
      <c r="D556" s="16" t="s">
        <v>1364</v>
      </c>
      <c r="E556" s="16" t="s">
        <v>1364</v>
      </c>
      <c r="F556" s="16" t="s">
        <v>1364</v>
      </c>
      <c r="G556" s="21">
        <v>1</v>
      </c>
      <c r="H556" s="19" t="s">
        <v>880</v>
      </c>
      <c r="I556" s="17">
        <v>8.3000000000000007</v>
      </c>
      <c r="J556" s="20">
        <v>18600</v>
      </c>
      <c r="K556" s="28" t="s">
        <v>589</v>
      </c>
      <c r="L556" s="51">
        <v>407</v>
      </c>
    </row>
    <row r="557" spans="1:12" ht="12.75" customHeight="1">
      <c r="A557" s="27" t="s">
        <v>844</v>
      </c>
      <c r="B557" s="14">
        <v>8435134840437</v>
      </c>
      <c r="C557" s="19" t="s">
        <v>729</v>
      </c>
      <c r="D557" s="16" t="s">
        <v>1364</v>
      </c>
      <c r="E557" s="16" t="s">
        <v>1364</v>
      </c>
      <c r="F557" s="16" t="s">
        <v>1364</v>
      </c>
      <c r="G557" s="21">
        <v>1</v>
      </c>
      <c r="H557" s="19" t="s">
        <v>172</v>
      </c>
      <c r="I557" s="17">
        <v>8.3000000000000007</v>
      </c>
      <c r="J557" s="20">
        <v>44956.5</v>
      </c>
      <c r="K557" s="28" t="s">
        <v>174</v>
      </c>
      <c r="L557" s="51">
        <v>407</v>
      </c>
    </row>
    <row r="558" spans="1:12" ht="12.75" customHeight="1">
      <c r="A558" s="27" t="s">
        <v>845</v>
      </c>
      <c r="B558" s="14">
        <v>8435134840444</v>
      </c>
      <c r="C558" s="19" t="s">
        <v>730</v>
      </c>
      <c r="D558" s="16" t="s">
        <v>1364</v>
      </c>
      <c r="E558" s="16" t="s">
        <v>1364</v>
      </c>
      <c r="F558" s="16" t="s">
        <v>1364</v>
      </c>
      <c r="G558" s="21">
        <v>1</v>
      </c>
      <c r="H558" s="19" t="s">
        <v>172</v>
      </c>
      <c r="I558" s="17">
        <v>8.3000000000000007</v>
      </c>
      <c r="J558" s="20">
        <v>44956.5</v>
      </c>
      <c r="K558" s="28" t="s">
        <v>174</v>
      </c>
      <c r="L558" s="51">
        <v>407</v>
      </c>
    </row>
    <row r="559" spans="1:12" ht="12.75" customHeight="1">
      <c r="A559" s="27" t="s">
        <v>832</v>
      </c>
      <c r="B559" s="14">
        <v>8435134840451</v>
      </c>
      <c r="C559" s="19" t="s">
        <v>835</v>
      </c>
      <c r="D559" s="16" t="s">
        <v>1364</v>
      </c>
      <c r="E559" s="16" t="s">
        <v>1364</v>
      </c>
      <c r="F559" s="16" t="s">
        <v>1364</v>
      </c>
      <c r="G559" s="21">
        <v>1</v>
      </c>
      <c r="H559" s="19" t="s">
        <v>877</v>
      </c>
      <c r="I559" s="17">
        <v>8.3000000000000007</v>
      </c>
      <c r="J559" s="20">
        <v>18600</v>
      </c>
      <c r="K559" s="28" t="s">
        <v>728</v>
      </c>
      <c r="L559" s="51">
        <v>407</v>
      </c>
    </row>
    <row r="560" spans="1:12" ht="12.75" customHeight="1">
      <c r="A560" s="27" t="s">
        <v>833</v>
      </c>
      <c r="B560" s="14">
        <v>8435134840468</v>
      </c>
      <c r="C560" s="19" t="s">
        <v>836</v>
      </c>
      <c r="D560" s="16" t="s">
        <v>1364</v>
      </c>
      <c r="E560" s="16" t="s">
        <v>1364</v>
      </c>
      <c r="F560" s="16" t="s">
        <v>1364</v>
      </c>
      <c r="G560" s="21">
        <v>1</v>
      </c>
      <c r="H560" s="19" t="s">
        <v>877</v>
      </c>
      <c r="I560" s="17">
        <v>8.3000000000000007</v>
      </c>
      <c r="J560" s="20">
        <v>18600</v>
      </c>
      <c r="K560" s="28" t="s">
        <v>728</v>
      </c>
      <c r="L560" s="51">
        <v>407</v>
      </c>
    </row>
    <row r="561" spans="1:215" ht="12.75" customHeight="1">
      <c r="A561" s="27" t="s">
        <v>834</v>
      </c>
      <c r="B561" s="14">
        <v>8435134840475</v>
      </c>
      <c r="C561" s="19" t="s">
        <v>837</v>
      </c>
      <c r="D561" s="16" t="s">
        <v>1364</v>
      </c>
      <c r="E561" s="16" t="s">
        <v>1364</v>
      </c>
      <c r="F561" s="16" t="s">
        <v>1364</v>
      </c>
      <c r="G561" s="21">
        <v>1</v>
      </c>
      <c r="H561" s="19" t="s">
        <v>878</v>
      </c>
      <c r="I561" s="17">
        <v>8.3000000000000007</v>
      </c>
      <c r="J561" s="20">
        <v>18600</v>
      </c>
      <c r="K561" s="28" t="s">
        <v>592</v>
      </c>
      <c r="L561" s="51">
        <v>407</v>
      </c>
    </row>
    <row r="562" spans="1:215" ht="12.75" customHeight="1">
      <c r="A562" s="27" t="s">
        <v>848</v>
      </c>
      <c r="B562" s="14">
        <v>8435134840482</v>
      </c>
      <c r="C562" s="19" t="s">
        <v>731</v>
      </c>
      <c r="D562" s="16" t="s">
        <v>1364</v>
      </c>
      <c r="E562" s="16" t="s">
        <v>1364</v>
      </c>
      <c r="F562" s="16" t="s">
        <v>1364</v>
      </c>
      <c r="G562" s="21">
        <v>1</v>
      </c>
      <c r="H562" s="19" t="s">
        <v>172</v>
      </c>
      <c r="I562" s="17">
        <v>10.86</v>
      </c>
      <c r="J562" s="20">
        <v>44956.5</v>
      </c>
      <c r="K562" s="28" t="s">
        <v>174</v>
      </c>
      <c r="L562" s="51">
        <v>540</v>
      </c>
    </row>
    <row r="563" spans="1:215" ht="12.75" customHeight="1">
      <c r="A563" s="27" t="s">
        <v>846</v>
      </c>
      <c r="B563" s="14">
        <v>8435134840505</v>
      </c>
      <c r="C563" s="19" t="s">
        <v>847</v>
      </c>
      <c r="D563" s="16" t="s">
        <v>1364</v>
      </c>
      <c r="E563" s="16" t="s">
        <v>1364</v>
      </c>
      <c r="F563" s="16" t="s">
        <v>1364</v>
      </c>
      <c r="G563" s="21">
        <v>1</v>
      </c>
      <c r="H563" s="19" t="s">
        <v>172</v>
      </c>
      <c r="I563" s="17">
        <v>8.1750000000000007</v>
      </c>
      <c r="J563" s="20">
        <v>44956.5</v>
      </c>
      <c r="K563" s="28" t="s">
        <v>174</v>
      </c>
      <c r="L563" s="51">
        <v>314</v>
      </c>
    </row>
    <row r="564" spans="1:215" ht="12.75" customHeight="1">
      <c r="A564" s="27" t="s">
        <v>585</v>
      </c>
      <c r="B564" s="14">
        <v>8435134805047</v>
      </c>
      <c r="C564" s="19" t="s">
        <v>1242</v>
      </c>
      <c r="D564" s="16" t="s">
        <v>1364</v>
      </c>
      <c r="E564" s="16" t="s">
        <v>1364</v>
      </c>
      <c r="F564" s="16" t="s">
        <v>1364</v>
      </c>
      <c r="G564" s="21">
        <v>1</v>
      </c>
      <c r="H564" s="19" t="s">
        <v>172</v>
      </c>
      <c r="I564" s="17">
        <v>3</v>
      </c>
      <c r="J564" s="20"/>
      <c r="K564" s="28"/>
      <c r="L564" s="51">
        <v>135</v>
      </c>
    </row>
    <row r="565" spans="1:215" ht="12.75" customHeight="1">
      <c r="A565" s="27" t="s">
        <v>767</v>
      </c>
      <c r="B565" s="14">
        <v>8435134827360</v>
      </c>
      <c r="C565" s="19" t="s">
        <v>768</v>
      </c>
      <c r="D565" s="16" t="s">
        <v>1364</v>
      </c>
      <c r="E565" s="16" t="s">
        <v>1364</v>
      </c>
      <c r="F565" s="16" t="s">
        <v>1364</v>
      </c>
      <c r="G565" s="21">
        <v>1</v>
      </c>
      <c r="H565" s="19" t="s">
        <v>762</v>
      </c>
      <c r="I565" s="17"/>
      <c r="J565" s="20"/>
      <c r="K565" s="28"/>
      <c r="L565" s="51">
        <v>398</v>
      </c>
    </row>
    <row r="566" spans="1:215" ht="12.75" customHeight="1">
      <c r="A566" s="27" t="s">
        <v>765</v>
      </c>
      <c r="B566" s="14">
        <v>8435134827346</v>
      </c>
      <c r="C566" s="19" t="s">
        <v>766</v>
      </c>
      <c r="D566" s="16" t="s">
        <v>1364</v>
      </c>
      <c r="E566" s="16" t="s">
        <v>1364</v>
      </c>
      <c r="F566" s="16" t="s">
        <v>1364</v>
      </c>
      <c r="G566" s="21">
        <v>1</v>
      </c>
      <c r="H566" s="19" t="s">
        <v>762</v>
      </c>
      <c r="I566" s="17"/>
      <c r="J566" s="20"/>
      <c r="K566" s="28"/>
      <c r="L566" s="51">
        <v>387</v>
      </c>
    </row>
    <row r="567" spans="1:215" ht="12.75" customHeight="1">
      <c r="A567" s="27" t="s">
        <v>992</v>
      </c>
      <c r="B567" s="14">
        <v>8435134846996</v>
      </c>
      <c r="C567" s="19" t="s">
        <v>995</v>
      </c>
      <c r="D567" s="16" t="s">
        <v>1364</v>
      </c>
      <c r="E567" s="16" t="s">
        <v>1364</v>
      </c>
      <c r="F567" s="16" t="s">
        <v>1366</v>
      </c>
      <c r="G567" s="21">
        <v>1</v>
      </c>
      <c r="H567" s="19" t="s">
        <v>998</v>
      </c>
      <c r="I567" s="17">
        <v>415</v>
      </c>
      <c r="J567" s="20">
        <f>1230*600*1050</f>
        <v>774900000</v>
      </c>
      <c r="K567" s="28" t="s">
        <v>473</v>
      </c>
      <c r="L567" s="51">
        <v>3353</v>
      </c>
    </row>
    <row r="568" spans="1:215" ht="12.75" customHeight="1">
      <c r="A568" s="27" t="s">
        <v>993</v>
      </c>
      <c r="B568" s="14">
        <v>8435134847016</v>
      </c>
      <c r="C568" s="19" t="s">
        <v>996</v>
      </c>
      <c r="D568" s="16" t="s">
        <v>1364</v>
      </c>
      <c r="E568" s="16" t="s">
        <v>1364</v>
      </c>
      <c r="F568" s="16" t="s">
        <v>1366</v>
      </c>
      <c r="G568" s="21">
        <v>1</v>
      </c>
      <c r="H568" s="19" t="s">
        <v>998</v>
      </c>
      <c r="I568" s="17">
        <v>455</v>
      </c>
      <c r="J568" s="20">
        <f>1355*650*1050</f>
        <v>924787500</v>
      </c>
      <c r="K568" s="28" t="s">
        <v>474</v>
      </c>
      <c r="L568" s="51">
        <v>3667</v>
      </c>
    </row>
    <row r="569" spans="1:215" ht="12.75" customHeight="1">
      <c r="A569" s="27" t="s">
        <v>994</v>
      </c>
      <c r="B569" s="14">
        <v>8435134847023</v>
      </c>
      <c r="C569" s="19" t="s">
        <v>997</v>
      </c>
      <c r="D569" s="16" t="s">
        <v>1364</v>
      </c>
      <c r="E569" s="16" t="s">
        <v>1364</v>
      </c>
      <c r="F569" s="16" t="s">
        <v>1366</v>
      </c>
      <c r="G569" s="21">
        <v>1</v>
      </c>
      <c r="H569" s="19" t="s">
        <v>998</v>
      </c>
      <c r="I569" s="17">
        <v>495</v>
      </c>
      <c r="J569" s="20">
        <f>1355*650*1375</f>
        <v>1211031250</v>
      </c>
      <c r="K569" s="28" t="s">
        <v>475</v>
      </c>
      <c r="L569" s="51">
        <v>4298</v>
      </c>
    </row>
    <row r="570" spans="1:215" s="7" customFormat="1" ht="12.75" customHeight="1">
      <c r="A570" s="27" t="s">
        <v>1091</v>
      </c>
      <c r="B570" s="14">
        <v>8435134848266</v>
      </c>
      <c r="C570" s="19" t="s">
        <v>75</v>
      </c>
      <c r="D570" s="16" t="s">
        <v>1364</v>
      </c>
      <c r="E570" s="16" t="s">
        <v>1364</v>
      </c>
      <c r="F570" s="16" t="s">
        <v>1364</v>
      </c>
      <c r="G570" s="21">
        <v>1</v>
      </c>
      <c r="H570" s="19" t="s">
        <v>79</v>
      </c>
      <c r="I570" s="17">
        <v>700</v>
      </c>
      <c r="J570" s="20" t="s">
        <v>933</v>
      </c>
      <c r="K570" s="28" t="s">
        <v>933</v>
      </c>
      <c r="L570" s="51">
        <v>6024</v>
      </c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  <c r="EI570"/>
      <c r="EJ570"/>
      <c r="EK570"/>
      <c r="EL570"/>
      <c r="EM570"/>
      <c r="EN570"/>
      <c r="EO570"/>
      <c r="EP570"/>
      <c r="EQ570"/>
      <c r="ER570"/>
      <c r="ES570"/>
      <c r="ET570"/>
      <c r="EU570"/>
      <c r="EV570"/>
      <c r="EW570"/>
      <c r="EX570"/>
      <c r="EY570"/>
      <c r="EZ570"/>
      <c r="FA570"/>
      <c r="FB570"/>
      <c r="FC570"/>
      <c r="FD570"/>
      <c r="FE570"/>
      <c r="FF570"/>
      <c r="FG570"/>
      <c r="FH570"/>
      <c r="FI570"/>
      <c r="FJ570"/>
      <c r="FK570"/>
      <c r="FL570"/>
      <c r="FM570"/>
      <c r="FN570"/>
      <c r="FO570"/>
      <c r="FP570"/>
      <c r="FQ570"/>
      <c r="FR570"/>
      <c r="FS570"/>
      <c r="FT570"/>
      <c r="FU570"/>
      <c r="FV570"/>
      <c r="FW570"/>
      <c r="FX570"/>
      <c r="FY570"/>
      <c r="FZ570"/>
      <c r="GA570"/>
      <c r="GB570"/>
      <c r="GC570"/>
      <c r="GD570"/>
      <c r="GE570"/>
      <c r="GF570"/>
      <c r="GG570"/>
      <c r="GH570"/>
      <c r="GI570"/>
      <c r="GJ570"/>
      <c r="GK570"/>
      <c r="GL570"/>
      <c r="GM570"/>
      <c r="GN570"/>
      <c r="GO570"/>
      <c r="GP570"/>
      <c r="GQ570"/>
      <c r="GR570"/>
      <c r="GS570"/>
      <c r="GT570"/>
      <c r="GU570"/>
      <c r="GV570"/>
      <c r="GW570"/>
      <c r="GX570"/>
      <c r="GY570"/>
      <c r="GZ570"/>
      <c r="HA570"/>
      <c r="HB570"/>
      <c r="HC570"/>
      <c r="HD570"/>
      <c r="HE570"/>
      <c r="HF570"/>
      <c r="HG570"/>
    </row>
    <row r="571" spans="1:215" s="7" customFormat="1" ht="12.75" customHeight="1">
      <c r="A571" s="27" t="s">
        <v>1092</v>
      </c>
      <c r="B571" s="14">
        <v>8435134848273</v>
      </c>
      <c r="C571" s="19" t="s">
        <v>76</v>
      </c>
      <c r="D571" s="16" t="s">
        <v>1364</v>
      </c>
      <c r="E571" s="16" t="s">
        <v>1364</v>
      </c>
      <c r="F571" s="16" t="s">
        <v>1364</v>
      </c>
      <c r="G571" s="21">
        <v>1</v>
      </c>
      <c r="H571" s="19" t="s">
        <v>79</v>
      </c>
      <c r="I571" s="17">
        <v>750</v>
      </c>
      <c r="J571" s="20" t="s">
        <v>933</v>
      </c>
      <c r="K571" s="28" t="s">
        <v>933</v>
      </c>
      <c r="L571" s="51">
        <v>6888</v>
      </c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  <c r="EI571"/>
      <c r="EJ571"/>
      <c r="EK571"/>
      <c r="EL571"/>
      <c r="EM571"/>
      <c r="EN571"/>
      <c r="EO571"/>
      <c r="EP571"/>
      <c r="EQ571"/>
      <c r="ER571"/>
      <c r="ES571"/>
      <c r="ET571"/>
      <c r="EU571"/>
      <c r="EV571"/>
      <c r="EW571"/>
      <c r="EX571"/>
      <c r="EY571"/>
      <c r="EZ571"/>
      <c r="FA571"/>
      <c r="FB571"/>
      <c r="FC571"/>
      <c r="FD571"/>
      <c r="FE571"/>
      <c r="FF571"/>
      <c r="FG571"/>
      <c r="FH571"/>
      <c r="FI571"/>
      <c r="FJ571"/>
      <c r="FK571"/>
      <c r="FL571"/>
      <c r="FM571"/>
      <c r="FN571"/>
      <c r="FO571"/>
      <c r="FP571"/>
      <c r="FQ571"/>
      <c r="FR571"/>
      <c r="FS571"/>
      <c r="FT571"/>
      <c r="FU571"/>
      <c r="FV571"/>
      <c r="FW571"/>
      <c r="FX571"/>
      <c r="FY571"/>
      <c r="FZ571"/>
      <c r="GA571"/>
      <c r="GB571"/>
      <c r="GC571"/>
      <c r="GD571"/>
      <c r="GE571"/>
      <c r="GF571"/>
      <c r="GG571"/>
      <c r="GH571"/>
      <c r="GI571"/>
      <c r="GJ571"/>
      <c r="GK571"/>
      <c r="GL571"/>
      <c r="GM571"/>
      <c r="GN571"/>
      <c r="GO571"/>
      <c r="GP571"/>
      <c r="GQ571"/>
      <c r="GR571"/>
      <c r="GS571"/>
      <c r="GT571"/>
      <c r="GU571"/>
      <c r="GV571"/>
      <c r="GW571"/>
      <c r="GX571"/>
      <c r="GY571"/>
      <c r="GZ571"/>
      <c r="HA571"/>
      <c r="HB571"/>
      <c r="HC571"/>
      <c r="HD571"/>
      <c r="HE571"/>
      <c r="HF571"/>
      <c r="HG571"/>
    </row>
    <row r="572" spans="1:215" s="7" customFormat="1" ht="18" customHeight="1">
      <c r="A572" s="27" t="s">
        <v>1093</v>
      </c>
      <c r="B572" s="14">
        <v>8435134848280</v>
      </c>
      <c r="C572" s="19" t="s">
        <v>77</v>
      </c>
      <c r="D572" s="16" t="s">
        <v>1364</v>
      </c>
      <c r="E572" s="16" t="s">
        <v>1364</v>
      </c>
      <c r="F572" s="16" t="s">
        <v>1364</v>
      </c>
      <c r="G572" s="21">
        <v>1</v>
      </c>
      <c r="H572" s="19" t="s">
        <v>79</v>
      </c>
      <c r="I572" s="17">
        <v>700</v>
      </c>
      <c r="J572" s="20" t="s">
        <v>933</v>
      </c>
      <c r="K572" s="28" t="s">
        <v>933</v>
      </c>
      <c r="L572" s="51">
        <v>5673</v>
      </c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  <c r="EI572"/>
      <c r="EJ572"/>
      <c r="EK572"/>
      <c r="EL572"/>
      <c r="EM572"/>
      <c r="EN572"/>
      <c r="EO572"/>
      <c r="EP572"/>
      <c r="EQ572"/>
      <c r="ER572"/>
      <c r="ES572"/>
      <c r="ET572"/>
      <c r="EU572"/>
      <c r="EV572"/>
      <c r="EW572"/>
      <c r="EX572"/>
      <c r="EY572"/>
      <c r="EZ572"/>
      <c r="FA572"/>
      <c r="FB572"/>
      <c r="FC572"/>
      <c r="FD572"/>
      <c r="FE572"/>
      <c r="FF572"/>
      <c r="FG572"/>
      <c r="FH572"/>
      <c r="FI572"/>
      <c r="FJ572"/>
      <c r="FK572"/>
      <c r="FL572"/>
      <c r="FM572"/>
      <c r="FN572"/>
      <c r="FO572"/>
      <c r="FP572"/>
      <c r="FQ572"/>
      <c r="FR572"/>
      <c r="FS572"/>
      <c r="FT572"/>
      <c r="FU572"/>
      <c r="FV572"/>
      <c r="FW572"/>
      <c r="FX572"/>
      <c r="FY572"/>
      <c r="FZ572"/>
      <c r="GA572"/>
      <c r="GB572"/>
      <c r="GC572"/>
      <c r="GD572"/>
      <c r="GE572"/>
      <c r="GF572"/>
      <c r="GG572"/>
      <c r="GH572"/>
      <c r="GI572"/>
      <c r="GJ572"/>
      <c r="GK572"/>
      <c r="GL572"/>
      <c r="GM572"/>
      <c r="GN572"/>
      <c r="GO572"/>
      <c r="GP572"/>
      <c r="GQ572"/>
      <c r="GR572"/>
      <c r="GS572"/>
      <c r="GT572"/>
      <c r="GU572"/>
      <c r="GV572"/>
      <c r="GW572"/>
      <c r="GX572"/>
      <c r="GY572"/>
      <c r="GZ572"/>
      <c r="HA572"/>
      <c r="HB572"/>
      <c r="HC572"/>
      <c r="HD572"/>
      <c r="HE572"/>
      <c r="HF572"/>
      <c r="HG572"/>
    </row>
    <row r="573" spans="1:215" s="7" customFormat="1" ht="18" customHeight="1">
      <c r="A573" s="27" t="s">
        <v>1094</v>
      </c>
      <c r="B573" s="14">
        <v>8435134848297</v>
      </c>
      <c r="C573" s="19" t="s">
        <v>78</v>
      </c>
      <c r="D573" s="16" t="s">
        <v>1364</v>
      </c>
      <c r="E573" s="16" t="s">
        <v>1364</v>
      </c>
      <c r="F573" s="16" t="s">
        <v>1364</v>
      </c>
      <c r="G573" s="21">
        <v>1</v>
      </c>
      <c r="H573" s="19" t="s">
        <v>79</v>
      </c>
      <c r="I573" s="17">
        <v>700</v>
      </c>
      <c r="J573" s="20" t="s">
        <v>933</v>
      </c>
      <c r="K573" s="28" t="s">
        <v>933</v>
      </c>
      <c r="L573" s="51">
        <v>6636</v>
      </c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  <c r="EI573"/>
      <c r="EJ573"/>
      <c r="EK573"/>
      <c r="EL573"/>
      <c r="EM573"/>
      <c r="EN573"/>
      <c r="EO573"/>
      <c r="EP573"/>
      <c r="EQ573"/>
      <c r="ER573"/>
      <c r="ES573"/>
      <c r="ET573"/>
      <c r="EU573"/>
      <c r="EV573"/>
      <c r="EW573"/>
      <c r="EX573"/>
      <c r="EY573"/>
      <c r="EZ573"/>
      <c r="FA573"/>
      <c r="FB573"/>
      <c r="FC573"/>
      <c r="FD573"/>
      <c r="FE573"/>
      <c r="FF573"/>
      <c r="FG573"/>
      <c r="FH573"/>
      <c r="FI573"/>
      <c r="FJ573"/>
      <c r="FK573"/>
      <c r="FL573"/>
      <c r="FM573"/>
      <c r="FN573"/>
      <c r="FO573"/>
      <c r="FP573"/>
      <c r="FQ573"/>
      <c r="FR573"/>
      <c r="FS573"/>
      <c r="FT573"/>
      <c r="FU573"/>
      <c r="FV573"/>
      <c r="FW573"/>
      <c r="FX573"/>
      <c r="FY573"/>
      <c r="FZ573"/>
      <c r="GA573"/>
      <c r="GB573"/>
      <c r="GC573"/>
      <c r="GD573"/>
      <c r="GE573"/>
      <c r="GF573"/>
      <c r="GG573"/>
      <c r="GH573"/>
      <c r="GI573"/>
      <c r="GJ573"/>
      <c r="GK573"/>
      <c r="GL573"/>
      <c r="GM573"/>
      <c r="GN573"/>
      <c r="GO573"/>
      <c r="GP573"/>
      <c r="GQ573"/>
      <c r="GR573"/>
      <c r="GS573"/>
      <c r="GT573"/>
      <c r="GU573"/>
      <c r="GV573"/>
      <c r="GW573"/>
      <c r="GX573"/>
      <c r="GY573"/>
      <c r="GZ573"/>
      <c r="HA573"/>
      <c r="HB573"/>
      <c r="HC573"/>
      <c r="HD573"/>
      <c r="HE573"/>
      <c r="HF573"/>
      <c r="HG573"/>
    </row>
    <row r="574" spans="1:215" s="7" customFormat="1" ht="18" customHeight="1">
      <c r="A574" s="27" t="s">
        <v>621</v>
      </c>
      <c r="B574" s="14">
        <v>8435134838212</v>
      </c>
      <c r="C574" s="19" t="s">
        <v>623</v>
      </c>
      <c r="D574" s="16" t="s">
        <v>1368</v>
      </c>
      <c r="E574" s="16" t="s">
        <v>1368</v>
      </c>
      <c r="F574" s="16" t="s">
        <v>1364</v>
      </c>
      <c r="G574" s="21">
        <v>1</v>
      </c>
      <c r="H574" s="19" t="s">
        <v>864</v>
      </c>
      <c r="I574" s="17">
        <v>244</v>
      </c>
      <c r="J574" s="20">
        <v>965632</v>
      </c>
      <c r="K574" s="28" t="s">
        <v>732</v>
      </c>
      <c r="L574" s="51">
        <v>3185</v>
      </c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  <c r="EI574"/>
      <c r="EJ574"/>
      <c r="EK574"/>
      <c r="EL574"/>
      <c r="EM574"/>
      <c r="EN574"/>
      <c r="EO574"/>
      <c r="EP574"/>
      <c r="EQ574"/>
      <c r="ER574"/>
      <c r="ES574"/>
      <c r="ET574"/>
      <c r="EU574"/>
      <c r="EV574"/>
      <c r="EW574"/>
      <c r="EX574"/>
      <c r="EY574"/>
      <c r="EZ574"/>
      <c r="FA574"/>
      <c r="FB574"/>
      <c r="FC574"/>
      <c r="FD574"/>
      <c r="FE574"/>
      <c r="FF574"/>
      <c r="FG574"/>
      <c r="FH574"/>
      <c r="FI574"/>
      <c r="FJ574"/>
      <c r="FK574"/>
      <c r="FL574"/>
      <c r="FM574"/>
      <c r="FN574"/>
      <c r="FO574"/>
      <c r="FP574"/>
      <c r="FQ574"/>
      <c r="FR574"/>
      <c r="FS574"/>
      <c r="FT574"/>
      <c r="FU574"/>
      <c r="FV574"/>
      <c r="FW574"/>
      <c r="FX574"/>
      <c r="FY574"/>
      <c r="FZ574"/>
      <c r="GA574"/>
      <c r="GB574"/>
      <c r="GC574"/>
      <c r="GD574"/>
      <c r="GE574"/>
      <c r="GF574"/>
      <c r="GG574"/>
      <c r="GH574"/>
      <c r="GI574"/>
      <c r="GJ574"/>
      <c r="GK574"/>
      <c r="GL574"/>
      <c r="GM574"/>
      <c r="GN574"/>
      <c r="GO574"/>
      <c r="GP574"/>
      <c r="GQ574"/>
      <c r="GR574"/>
      <c r="GS574"/>
      <c r="GT574"/>
      <c r="GU574"/>
      <c r="GV574"/>
      <c r="GW574"/>
      <c r="GX574"/>
      <c r="GY574"/>
      <c r="GZ574"/>
      <c r="HA574"/>
      <c r="HB574"/>
      <c r="HC574"/>
      <c r="HD574"/>
      <c r="HE574"/>
      <c r="HF574"/>
      <c r="HG574"/>
    </row>
    <row r="575" spans="1:215" s="7" customFormat="1" ht="18" customHeight="1">
      <c r="A575" s="27" t="s">
        <v>622</v>
      </c>
      <c r="B575" s="14">
        <v>8435134838236</v>
      </c>
      <c r="C575" s="19" t="s">
        <v>624</v>
      </c>
      <c r="D575" s="16" t="s">
        <v>1368</v>
      </c>
      <c r="E575" s="16" t="s">
        <v>1368</v>
      </c>
      <c r="F575" s="16" t="s">
        <v>1364</v>
      </c>
      <c r="G575" s="21">
        <v>1</v>
      </c>
      <c r="H575" s="19" t="s">
        <v>864</v>
      </c>
      <c r="I575" s="17">
        <v>285</v>
      </c>
      <c r="J575" s="20">
        <v>1095168</v>
      </c>
      <c r="K575" s="28" t="s">
        <v>733</v>
      </c>
      <c r="L575" s="51">
        <v>3344</v>
      </c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  <c r="EI575"/>
      <c r="EJ575"/>
      <c r="EK575"/>
      <c r="EL575"/>
      <c r="EM575"/>
      <c r="EN575"/>
      <c r="EO575"/>
      <c r="EP575"/>
      <c r="EQ575"/>
      <c r="ER575"/>
      <c r="ES575"/>
      <c r="ET575"/>
      <c r="EU575"/>
      <c r="EV575"/>
      <c r="EW575"/>
      <c r="EX575"/>
      <c r="EY575"/>
      <c r="EZ575"/>
      <c r="FA575"/>
      <c r="FB575"/>
      <c r="FC575"/>
      <c r="FD575"/>
      <c r="FE575"/>
      <c r="FF575"/>
      <c r="FG575"/>
      <c r="FH575"/>
      <c r="FI575"/>
      <c r="FJ575"/>
      <c r="FK575"/>
      <c r="FL575"/>
      <c r="FM575"/>
      <c r="FN575"/>
      <c r="FO575"/>
      <c r="FP575"/>
      <c r="FQ575"/>
      <c r="FR575"/>
      <c r="FS575"/>
      <c r="FT575"/>
      <c r="FU575"/>
      <c r="FV575"/>
      <c r="FW575"/>
      <c r="FX575"/>
      <c r="FY575"/>
      <c r="FZ575"/>
      <c r="GA575"/>
      <c r="GB575"/>
      <c r="GC575"/>
      <c r="GD575"/>
      <c r="GE575"/>
      <c r="GF575"/>
      <c r="GG575"/>
      <c r="GH575"/>
      <c r="GI575"/>
      <c r="GJ575"/>
      <c r="GK575"/>
      <c r="GL575"/>
      <c r="GM575"/>
      <c r="GN575"/>
      <c r="GO575"/>
      <c r="GP575"/>
      <c r="GQ575"/>
      <c r="GR575"/>
      <c r="GS575"/>
      <c r="GT575"/>
      <c r="GU575"/>
      <c r="GV575"/>
      <c r="GW575"/>
      <c r="GX575"/>
      <c r="GY575"/>
      <c r="GZ575"/>
      <c r="HA575"/>
      <c r="HB575"/>
      <c r="HC575"/>
      <c r="HD575"/>
      <c r="HE575"/>
      <c r="HF575"/>
      <c r="HG575"/>
    </row>
    <row r="576" spans="1:215" s="7" customFormat="1" ht="18" customHeight="1">
      <c r="A576" s="27" t="s">
        <v>689</v>
      </c>
      <c r="B576" s="14">
        <v>8435134838229</v>
      </c>
      <c r="C576" s="19" t="s">
        <v>690</v>
      </c>
      <c r="D576" s="16" t="s">
        <v>1368</v>
      </c>
      <c r="E576" s="16" t="s">
        <v>1368</v>
      </c>
      <c r="F576" s="16" t="s">
        <v>1364</v>
      </c>
      <c r="G576" s="21">
        <v>1</v>
      </c>
      <c r="H576" s="19" t="s">
        <v>864</v>
      </c>
      <c r="I576" s="17">
        <v>312</v>
      </c>
      <c r="J576" s="20">
        <v>1201152</v>
      </c>
      <c r="K576" s="28" t="s">
        <v>734</v>
      </c>
      <c r="L576" s="51">
        <v>3612</v>
      </c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  <c r="EI576"/>
      <c r="EJ576"/>
      <c r="EK576"/>
      <c r="EL576"/>
      <c r="EM576"/>
      <c r="EN576"/>
      <c r="EO576"/>
      <c r="EP576"/>
      <c r="EQ576"/>
      <c r="ER576"/>
      <c r="ES576"/>
      <c r="ET576"/>
      <c r="EU576"/>
      <c r="EV576"/>
      <c r="EW576"/>
      <c r="EX576"/>
      <c r="EY576"/>
      <c r="EZ576"/>
      <c r="FA576"/>
      <c r="FB576"/>
      <c r="FC576"/>
      <c r="FD576"/>
      <c r="FE576"/>
      <c r="FF576"/>
      <c r="FG576"/>
      <c r="FH576"/>
      <c r="FI576"/>
      <c r="FJ576"/>
      <c r="FK576"/>
      <c r="FL576"/>
      <c r="FM576"/>
      <c r="FN576"/>
      <c r="FO576"/>
      <c r="FP576"/>
      <c r="FQ576"/>
      <c r="FR576"/>
      <c r="FS576"/>
      <c r="FT576"/>
      <c r="FU576"/>
      <c r="FV576"/>
      <c r="FW576"/>
      <c r="FX576"/>
      <c r="FY576"/>
      <c r="FZ576"/>
      <c r="GA576"/>
      <c r="GB576"/>
      <c r="GC576"/>
      <c r="GD576"/>
      <c r="GE576"/>
      <c r="GF576"/>
      <c r="GG576"/>
      <c r="GH576"/>
      <c r="GI576"/>
      <c r="GJ576"/>
      <c r="GK576"/>
      <c r="GL576"/>
      <c r="GM576"/>
      <c r="GN576"/>
      <c r="GO576"/>
      <c r="GP576"/>
      <c r="GQ576"/>
      <c r="GR576"/>
      <c r="GS576"/>
      <c r="GT576"/>
      <c r="GU576"/>
      <c r="GV576"/>
      <c r="GW576"/>
      <c r="GX576"/>
      <c r="GY576"/>
      <c r="GZ576"/>
      <c r="HA576"/>
      <c r="HB576"/>
      <c r="HC576"/>
      <c r="HD576"/>
      <c r="HE576"/>
      <c r="HF576"/>
      <c r="HG576"/>
    </row>
    <row r="577" spans="1:215" s="7" customFormat="1" ht="18" customHeight="1">
      <c r="A577" s="27" t="s">
        <v>633</v>
      </c>
      <c r="B577" s="14">
        <v>8435134838175</v>
      </c>
      <c r="C577" s="19" t="s">
        <v>635</v>
      </c>
      <c r="D577" s="16" t="s">
        <v>1368</v>
      </c>
      <c r="E577" s="16" t="s">
        <v>1368</v>
      </c>
      <c r="F577" s="16" t="s">
        <v>1364</v>
      </c>
      <c r="G577" s="21">
        <v>1</v>
      </c>
      <c r="H577" s="19" t="s">
        <v>865</v>
      </c>
      <c r="I577" s="17">
        <v>258</v>
      </c>
      <c r="J577" s="20">
        <v>965632</v>
      </c>
      <c r="K577" s="28" t="s">
        <v>732</v>
      </c>
      <c r="L577" s="51">
        <v>3414</v>
      </c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  <c r="EI577"/>
      <c r="EJ577"/>
      <c r="EK577"/>
      <c r="EL577"/>
      <c r="EM577"/>
      <c r="EN577"/>
      <c r="EO577"/>
      <c r="EP577"/>
      <c r="EQ577"/>
      <c r="ER577"/>
      <c r="ES577"/>
      <c r="ET577"/>
      <c r="EU577"/>
      <c r="EV577"/>
      <c r="EW577"/>
      <c r="EX577"/>
      <c r="EY577"/>
      <c r="EZ577"/>
      <c r="FA577"/>
      <c r="FB577"/>
      <c r="FC577"/>
      <c r="FD577"/>
      <c r="FE577"/>
      <c r="FF577"/>
      <c r="FG577"/>
      <c r="FH577"/>
      <c r="FI577"/>
      <c r="FJ577"/>
      <c r="FK577"/>
      <c r="FL577"/>
      <c r="FM577"/>
      <c r="FN577"/>
      <c r="FO577"/>
      <c r="FP577"/>
      <c r="FQ577"/>
      <c r="FR577"/>
      <c r="FS577"/>
      <c r="FT577"/>
      <c r="FU577"/>
      <c r="FV577"/>
      <c r="FW577"/>
      <c r="FX577"/>
      <c r="FY577"/>
      <c r="FZ577"/>
      <c r="GA577"/>
      <c r="GB577"/>
      <c r="GC577"/>
      <c r="GD577"/>
      <c r="GE577"/>
      <c r="GF577"/>
      <c r="GG577"/>
      <c r="GH577"/>
      <c r="GI577"/>
      <c r="GJ577"/>
      <c r="GK577"/>
      <c r="GL577"/>
      <c r="GM577"/>
      <c r="GN577"/>
      <c r="GO577"/>
      <c r="GP577"/>
      <c r="GQ577"/>
      <c r="GR577"/>
      <c r="GS577"/>
      <c r="GT577"/>
      <c r="GU577"/>
      <c r="GV577"/>
      <c r="GW577"/>
      <c r="GX577"/>
      <c r="GY577"/>
      <c r="GZ577"/>
      <c r="HA577"/>
      <c r="HB577"/>
      <c r="HC577"/>
      <c r="HD577"/>
      <c r="HE577"/>
      <c r="HF577"/>
      <c r="HG577"/>
    </row>
    <row r="578" spans="1:215" s="7" customFormat="1" ht="18" customHeight="1">
      <c r="A578" s="27" t="s">
        <v>634</v>
      </c>
      <c r="B578" s="14">
        <v>8435134838182</v>
      </c>
      <c r="C578" s="19" t="s">
        <v>636</v>
      </c>
      <c r="D578" s="16" t="s">
        <v>1368</v>
      </c>
      <c r="E578" s="16" t="s">
        <v>1368</v>
      </c>
      <c r="F578" s="16" t="s">
        <v>1364</v>
      </c>
      <c r="G578" s="21">
        <v>1</v>
      </c>
      <c r="H578" s="19" t="s">
        <v>865</v>
      </c>
      <c r="I578" s="17">
        <v>304</v>
      </c>
      <c r="J578" s="20">
        <v>1095168</v>
      </c>
      <c r="K578" s="28" t="s">
        <v>733</v>
      </c>
      <c r="L578" s="51">
        <v>3601</v>
      </c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  <c r="EI578"/>
      <c r="EJ578"/>
      <c r="EK578"/>
      <c r="EL578"/>
      <c r="EM578"/>
      <c r="EN578"/>
      <c r="EO578"/>
      <c r="EP578"/>
      <c r="EQ578"/>
      <c r="ER578"/>
      <c r="ES578"/>
      <c r="ET578"/>
      <c r="EU578"/>
      <c r="EV578"/>
      <c r="EW578"/>
      <c r="EX578"/>
      <c r="EY578"/>
      <c r="EZ578"/>
      <c r="FA578"/>
      <c r="FB578"/>
      <c r="FC578"/>
      <c r="FD578"/>
      <c r="FE578"/>
      <c r="FF578"/>
      <c r="FG578"/>
      <c r="FH578"/>
      <c r="FI578"/>
      <c r="FJ578"/>
      <c r="FK578"/>
      <c r="FL578"/>
      <c r="FM578"/>
      <c r="FN578"/>
      <c r="FO578"/>
      <c r="FP578"/>
      <c r="FQ578"/>
      <c r="FR578"/>
      <c r="FS578"/>
      <c r="FT578"/>
      <c r="FU578"/>
      <c r="FV578"/>
      <c r="FW578"/>
      <c r="FX578"/>
      <c r="FY578"/>
      <c r="FZ578"/>
      <c r="GA578"/>
      <c r="GB578"/>
      <c r="GC578"/>
      <c r="GD578"/>
      <c r="GE578"/>
      <c r="GF578"/>
      <c r="GG578"/>
      <c r="GH578"/>
      <c r="GI578"/>
      <c r="GJ578"/>
      <c r="GK578"/>
      <c r="GL578"/>
      <c r="GM578"/>
      <c r="GN578"/>
      <c r="GO578"/>
      <c r="GP578"/>
      <c r="GQ578"/>
      <c r="GR578"/>
      <c r="GS578"/>
      <c r="GT578"/>
      <c r="GU578"/>
      <c r="GV578"/>
      <c r="GW578"/>
      <c r="GX578"/>
      <c r="GY578"/>
      <c r="GZ578"/>
      <c r="HA578"/>
      <c r="HB578"/>
      <c r="HC578"/>
      <c r="HD578"/>
      <c r="HE578"/>
      <c r="HF578"/>
      <c r="HG578"/>
    </row>
    <row r="579" spans="1:215" s="7" customFormat="1" ht="18" customHeight="1">
      <c r="A579" s="27" t="s">
        <v>677</v>
      </c>
      <c r="B579" s="14">
        <v>8435134838199</v>
      </c>
      <c r="C579" s="19" t="s">
        <v>679</v>
      </c>
      <c r="D579" s="16" t="s">
        <v>1368</v>
      </c>
      <c r="E579" s="16" t="s">
        <v>1368</v>
      </c>
      <c r="F579" s="16" t="s">
        <v>1364</v>
      </c>
      <c r="G579" s="21">
        <v>1</v>
      </c>
      <c r="H579" s="19" t="s">
        <v>865</v>
      </c>
      <c r="I579" s="17">
        <v>273</v>
      </c>
      <c r="J579" s="20">
        <v>965632</v>
      </c>
      <c r="K579" s="28" t="s">
        <v>732</v>
      </c>
      <c r="L579" s="51">
        <v>3605</v>
      </c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  <c r="EI579"/>
      <c r="EJ579"/>
      <c r="EK579"/>
      <c r="EL579"/>
      <c r="EM579"/>
      <c r="EN579"/>
      <c r="EO579"/>
      <c r="EP579"/>
      <c r="EQ579"/>
      <c r="ER579"/>
      <c r="ES579"/>
      <c r="ET579"/>
      <c r="EU579"/>
      <c r="EV579"/>
      <c r="EW579"/>
      <c r="EX579"/>
      <c r="EY579"/>
      <c r="EZ579"/>
      <c r="FA579"/>
      <c r="FB579"/>
      <c r="FC579"/>
      <c r="FD579"/>
      <c r="FE579"/>
      <c r="FF579"/>
      <c r="FG579"/>
      <c r="FH579"/>
      <c r="FI579"/>
      <c r="FJ579"/>
      <c r="FK579"/>
      <c r="FL579"/>
      <c r="FM579"/>
      <c r="FN579"/>
      <c r="FO579"/>
      <c r="FP579"/>
      <c r="FQ579"/>
      <c r="FR579"/>
      <c r="FS579"/>
      <c r="FT579"/>
      <c r="FU579"/>
      <c r="FV579"/>
      <c r="FW579"/>
      <c r="FX579"/>
      <c r="FY579"/>
      <c r="FZ579"/>
      <c r="GA579"/>
      <c r="GB579"/>
      <c r="GC579"/>
      <c r="GD579"/>
      <c r="GE579"/>
      <c r="GF579"/>
      <c r="GG579"/>
      <c r="GH579"/>
      <c r="GI579"/>
      <c r="GJ579"/>
      <c r="GK579"/>
      <c r="GL579"/>
      <c r="GM579"/>
      <c r="GN579"/>
      <c r="GO579"/>
      <c r="GP579"/>
      <c r="GQ579"/>
      <c r="GR579"/>
      <c r="GS579"/>
      <c r="GT579"/>
      <c r="GU579"/>
      <c r="GV579"/>
      <c r="GW579"/>
      <c r="GX579"/>
      <c r="GY579"/>
      <c r="GZ579"/>
      <c r="HA579"/>
      <c r="HB579"/>
      <c r="HC579"/>
      <c r="HD579"/>
      <c r="HE579"/>
      <c r="HF579"/>
      <c r="HG579"/>
    </row>
    <row r="580" spans="1:215" s="7" customFormat="1" ht="18" customHeight="1">
      <c r="A580" s="27" t="s">
        <v>678</v>
      </c>
      <c r="B580" s="14">
        <v>8435134838205</v>
      </c>
      <c r="C580" s="19" t="s">
        <v>680</v>
      </c>
      <c r="D580" s="16" t="s">
        <v>1368</v>
      </c>
      <c r="E580" s="16" t="s">
        <v>1368</v>
      </c>
      <c r="F580" s="16" t="s">
        <v>1364</v>
      </c>
      <c r="G580" s="21">
        <v>1</v>
      </c>
      <c r="H580" s="19" t="s">
        <v>865</v>
      </c>
      <c r="I580" s="17">
        <v>312</v>
      </c>
      <c r="J580" s="20">
        <v>1095168</v>
      </c>
      <c r="K580" s="28" t="s">
        <v>733</v>
      </c>
      <c r="L580" s="51">
        <v>3776</v>
      </c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  <c r="EI580"/>
      <c r="EJ580"/>
      <c r="EK580"/>
      <c r="EL580"/>
      <c r="EM580"/>
      <c r="EN580"/>
      <c r="EO580"/>
      <c r="EP580"/>
      <c r="EQ580"/>
      <c r="ER580"/>
      <c r="ES580"/>
      <c r="ET580"/>
      <c r="EU580"/>
      <c r="EV580"/>
      <c r="EW580"/>
      <c r="EX580"/>
      <c r="EY580"/>
      <c r="EZ580"/>
      <c r="FA580"/>
      <c r="FB580"/>
      <c r="FC580"/>
      <c r="FD580"/>
      <c r="FE580"/>
      <c r="FF580"/>
      <c r="FG580"/>
      <c r="FH580"/>
      <c r="FI580"/>
      <c r="FJ580"/>
      <c r="FK580"/>
      <c r="FL580"/>
      <c r="FM580"/>
      <c r="FN580"/>
      <c r="FO580"/>
      <c r="FP580"/>
      <c r="FQ580"/>
      <c r="FR580"/>
      <c r="FS580"/>
      <c r="FT580"/>
      <c r="FU580"/>
      <c r="FV580"/>
      <c r="FW580"/>
      <c r="FX580"/>
      <c r="FY580"/>
      <c r="FZ580"/>
      <c r="GA580"/>
      <c r="GB580"/>
      <c r="GC580"/>
      <c r="GD580"/>
      <c r="GE580"/>
      <c r="GF580"/>
      <c r="GG580"/>
      <c r="GH580"/>
      <c r="GI580"/>
      <c r="GJ580"/>
      <c r="GK580"/>
      <c r="GL580"/>
      <c r="GM580"/>
      <c r="GN580"/>
      <c r="GO580"/>
      <c r="GP580"/>
      <c r="GQ580"/>
      <c r="GR580"/>
      <c r="GS580"/>
      <c r="GT580"/>
      <c r="GU580"/>
      <c r="GV580"/>
      <c r="GW580"/>
      <c r="GX580"/>
      <c r="GY580"/>
      <c r="GZ580"/>
      <c r="HA580"/>
      <c r="HB580"/>
      <c r="HC580"/>
      <c r="HD580"/>
      <c r="HE580"/>
      <c r="HF580"/>
      <c r="HG580"/>
    </row>
    <row r="581" spans="1:215" s="7" customFormat="1" ht="18" customHeight="1">
      <c r="A581" s="27" t="s">
        <v>614</v>
      </c>
      <c r="B581" s="14">
        <v>8435134838243</v>
      </c>
      <c r="C581" s="19" t="s">
        <v>615</v>
      </c>
      <c r="D581" s="16" t="s">
        <v>1368</v>
      </c>
      <c r="E581" s="16" t="s">
        <v>1368</v>
      </c>
      <c r="F581" s="16" t="s">
        <v>1364</v>
      </c>
      <c r="G581" s="21">
        <v>1</v>
      </c>
      <c r="H581" s="19" t="s">
        <v>865</v>
      </c>
      <c r="I581" s="17">
        <v>338</v>
      </c>
      <c r="J581" s="20">
        <v>1201152</v>
      </c>
      <c r="K581" s="28" t="s">
        <v>734</v>
      </c>
      <c r="L581" s="51">
        <v>3988</v>
      </c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  <c r="EI581"/>
      <c r="EJ581"/>
      <c r="EK581"/>
      <c r="EL581"/>
      <c r="EM581"/>
      <c r="EN581"/>
      <c r="EO581"/>
      <c r="EP581"/>
      <c r="EQ581"/>
      <c r="ER581"/>
      <c r="ES581"/>
      <c r="ET581"/>
      <c r="EU581"/>
      <c r="EV581"/>
      <c r="EW581"/>
      <c r="EX581"/>
      <c r="EY581"/>
      <c r="EZ581"/>
      <c r="FA581"/>
      <c r="FB581"/>
      <c r="FC581"/>
      <c r="FD581"/>
      <c r="FE581"/>
      <c r="FF581"/>
      <c r="FG581"/>
      <c r="FH581"/>
      <c r="FI581"/>
      <c r="FJ581"/>
      <c r="FK581"/>
      <c r="FL581"/>
      <c r="FM581"/>
      <c r="FN581"/>
      <c r="FO581"/>
      <c r="FP581"/>
      <c r="FQ581"/>
      <c r="FR581"/>
      <c r="FS581"/>
      <c r="FT581"/>
      <c r="FU581"/>
      <c r="FV581"/>
      <c r="FW581"/>
      <c r="FX581"/>
      <c r="FY581"/>
      <c r="FZ581"/>
      <c r="GA581"/>
      <c r="GB581"/>
      <c r="GC581"/>
      <c r="GD581"/>
      <c r="GE581"/>
      <c r="GF581"/>
      <c r="GG581"/>
      <c r="GH581"/>
      <c r="GI581"/>
      <c r="GJ581"/>
      <c r="GK581"/>
      <c r="GL581"/>
      <c r="GM581"/>
      <c r="GN581"/>
      <c r="GO581"/>
      <c r="GP581"/>
      <c r="GQ581"/>
      <c r="GR581"/>
      <c r="GS581"/>
      <c r="GT581"/>
      <c r="GU581"/>
      <c r="GV581"/>
      <c r="GW581"/>
      <c r="GX581"/>
      <c r="GY581"/>
      <c r="GZ581"/>
      <c r="HA581"/>
      <c r="HB581"/>
      <c r="HC581"/>
      <c r="HD581"/>
      <c r="HE581"/>
      <c r="HF581"/>
      <c r="HG581"/>
    </row>
    <row r="582" spans="1:215" s="7" customFormat="1" ht="18" customHeight="1">
      <c r="A582" s="27" t="s">
        <v>616</v>
      </c>
      <c r="B582" s="14">
        <v>8435134838250</v>
      </c>
      <c r="C582" s="19" t="s">
        <v>619</v>
      </c>
      <c r="D582" s="16" t="s">
        <v>1368</v>
      </c>
      <c r="E582" s="16" t="s">
        <v>1368</v>
      </c>
      <c r="F582" s="16" t="s">
        <v>1364</v>
      </c>
      <c r="G582" s="21">
        <v>1</v>
      </c>
      <c r="H582" s="19" t="s">
        <v>865</v>
      </c>
      <c r="I582" s="17">
        <v>347</v>
      </c>
      <c r="J582" s="20">
        <v>1201152</v>
      </c>
      <c r="K582" s="28" t="s">
        <v>734</v>
      </c>
      <c r="L582" s="51">
        <v>4178</v>
      </c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  <c r="EI582"/>
      <c r="EJ582"/>
      <c r="EK582"/>
      <c r="EL582"/>
      <c r="EM582"/>
      <c r="EN582"/>
      <c r="EO582"/>
      <c r="EP582"/>
      <c r="EQ582"/>
      <c r="ER582"/>
      <c r="ES582"/>
      <c r="ET582"/>
      <c r="EU582"/>
      <c r="EV582"/>
      <c r="EW582"/>
      <c r="EX582"/>
      <c r="EY582"/>
      <c r="EZ582"/>
      <c r="FA582"/>
      <c r="FB582"/>
      <c r="FC582"/>
      <c r="FD582"/>
      <c r="FE582"/>
      <c r="FF582"/>
      <c r="FG582"/>
      <c r="FH582"/>
      <c r="FI582"/>
      <c r="FJ582"/>
      <c r="FK582"/>
      <c r="FL582"/>
      <c r="FM582"/>
      <c r="FN582"/>
      <c r="FO582"/>
      <c r="FP582"/>
      <c r="FQ582"/>
      <c r="FR582"/>
      <c r="FS582"/>
      <c r="FT582"/>
      <c r="FU582"/>
      <c r="FV582"/>
      <c r="FW582"/>
      <c r="FX582"/>
      <c r="FY582"/>
      <c r="FZ582"/>
      <c r="GA582"/>
      <c r="GB582"/>
      <c r="GC582"/>
      <c r="GD582"/>
      <c r="GE582"/>
      <c r="GF582"/>
      <c r="GG582"/>
      <c r="GH582"/>
      <c r="GI582"/>
      <c r="GJ582"/>
      <c r="GK582"/>
      <c r="GL582"/>
      <c r="GM582"/>
      <c r="GN582"/>
      <c r="GO582"/>
      <c r="GP582"/>
      <c r="GQ582"/>
      <c r="GR582"/>
      <c r="GS582"/>
      <c r="GT582"/>
      <c r="GU582"/>
      <c r="GV582"/>
      <c r="GW582"/>
      <c r="GX582"/>
      <c r="GY582"/>
      <c r="GZ582"/>
      <c r="HA582"/>
      <c r="HB582"/>
      <c r="HC582"/>
      <c r="HD582"/>
      <c r="HE582"/>
      <c r="HF582"/>
      <c r="HG582"/>
    </row>
    <row r="583" spans="1:215" s="7" customFormat="1" ht="18" customHeight="1">
      <c r="A583" s="27" t="s">
        <v>695</v>
      </c>
      <c r="B583" s="14">
        <v>8435134838502</v>
      </c>
      <c r="C583" s="19" t="s">
        <v>217</v>
      </c>
      <c r="D583" s="16" t="s">
        <v>1368</v>
      </c>
      <c r="E583" s="16" t="s">
        <v>1368</v>
      </c>
      <c r="F583" s="16" t="s">
        <v>1364</v>
      </c>
      <c r="G583" s="21">
        <v>1</v>
      </c>
      <c r="H583" s="19" t="s">
        <v>865</v>
      </c>
      <c r="I583" s="17">
        <v>261</v>
      </c>
      <c r="J583" s="20">
        <v>965632</v>
      </c>
      <c r="K583" s="28" t="s">
        <v>732</v>
      </c>
      <c r="L583" s="51">
        <v>4148</v>
      </c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  <c r="EI583"/>
      <c r="EJ583"/>
      <c r="EK583"/>
      <c r="EL583"/>
      <c r="EM583"/>
      <c r="EN583"/>
      <c r="EO583"/>
      <c r="EP583"/>
      <c r="EQ583"/>
      <c r="ER583"/>
      <c r="ES583"/>
      <c r="ET583"/>
      <c r="EU583"/>
      <c r="EV583"/>
      <c r="EW583"/>
      <c r="EX583"/>
      <c r="EY583"/>
      <c r="EZ583"/>
      <c r="FA583"/>
      <c r="FB583"/>
      <c r="FC583"/>
      <c r="FD583"/>
      <c r="FE583"/>
      <c r="FF583"/>
      <c r="FG583"/>
      <c r="FH583"/>
      <c r="FI583"/>
      <c r="FJ583"/>
      <c r="FK583"/>
      <c r="FL583"/>
      <c r="FM583"/>
      <c r="FN583"/>
      <c r="FO583"/>
      <c r="FP583"/>
      <c r="FQ583"/>
      <c r="FR583"/>
      <c r="FS583"/>
      <c r="FT583"/>
      <c r="FU583"/>
      <c r="FV583"/>
      <c r="FW583"/>
      <c r="FX583"/>
      <c r="FY583"/>
      <c r="FZ583"/>
      <c r="GA583"/>
      <c r="GB583"/>
      <c r="GC583"/>
      <c r="GD583"/>
      <c r="GE583"/>
      <c r="GF583"/>
      <c r="GG583"/>
      <c r="GH583"/>
      <c r="GI583"/>
      <c r="GJ583"/>
      <c r="GK583"/>
      <c r="GL583"/>
      <c r="GM583"/>
      <c r="GN583"/>
      <c r="GO583"/>
      <c r="GP583"/>
      <c r="GQ583"/>
      <c r="GR583"/>
      <c r="GS583"/>
      <c r="GT583"/>
      <c r="GU583"/>
      <c r="GV583"/>
      <c r="GW583"/>
      <c r="GX583"/>
      <c r="GY583"/>
      <c r="GZ583"/>
      <c r="HA583"/>
      <c r="HB583"/>
      <c r="HC583"/>
      <c r="HD583"/>
      <c r="HE583"/>
      <c r="HF583"/>
      <c r="HG583"/>
    </row>
    <row r="584" spans="1:215" s="7" customFormat="1" ht="18" customHeight="1">
      <c r="A584" s="27" t="s">
        <v>696</v>
      </c>
      <c r="B584" s="14">
        <v>8435134838519</v>
      </c>
      <c r="C584" s="19" t="s">
        <v>218</v>
      </c>
      <c r="D584" s="16" t="s">
        <v>1368</v>
      </c>
      <c r="E584" s="16" t="s">
        <v>1368</v>
      </c>
      <c r="F584" s="16" t="s">
        <v>1364</v>
      </c>
      <c r="G584" s="21">
        <v>1</v>
      </c>
      <c r="H584" s="19" t="s">
        <v>865</v>
      </c>
      <c r="I584" s="17">
        <v>307</v>
      </c>
      <c r="J584" s="20">
        <v>1095168</v>
      </c>
      <c r="K584" s="28" t="s">
        <v>733</v>
      </c>
      <c r="L584" s="51">
        <v>4320</v>
      </c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  <c r="EI584"/>
      <c r="EJ584"/>
      <c r="EK584"/>
      <c r="EL584"/>
      <c r="EM584"/>
      <c r="EN584"/>
      <c r="EO584"/>
      <c r="EP584"/>
      <c r="EQ584"/>
      <c r="ER584"/>
      <c r="ES584"/>
      <c r="ET584"/>
      <c r="EU584"/>
      <c r="EV584"/>
      <c r="EW584"/>
      <c r="EX584"/>
      <c r="EY584"/>
      <c r="EZ584"/>
      <c r="FA584"/>
      <c r="FB584"/>
      <c r="FC584"/>
      <c r="FD584"/>
      <c r="FE584"/>
      <c r="FF584"/>
      <c r="FG584"/>
      <c r="FH584"/>
      <c r="FI584"/>
      <c r="FJ584"/>
      <c r="FK584"/>
      <c r="FL584"/>
      <c r="FM584"/>
      <c r="FN584"/>
      <c r="FO584"/>
      <c r="FP584"/>
      <c r="FQ584"/>
      <c r="FR584"/>
      <c r="FS584"/>
      <c r="FT584"/>
      <c r="FU584"/>
      <c r="FV584"/>
      <c r="FW584"/>
      <c r="FX584"/>
      <c r="FY584"/>
      <c r="FZ584"/>
      <c r="GA584"/>
      <c r="GB584"/>
      <c r="GC584"/>
      <c r="GD584"/>
      <c r="GE584"/>
      <c r="GF584"/>
      <c r="GG584"/>
      <c r="GH584"/>
      <c r="GI584"/>
      <c r="GJ584"/>
      <c r="GK584"/>
      <c r="GL584"/>
      <c r="GM584"/>
      <c r="GN584"/>
      <c r="GO584"/>
      <c r="GP584"/>
      <c r="GQ584"/>
      <c r="GR584"/>
      <c r="GS584"/>
      <c r="GT584"/>
      <c r="GU584"/>
      <c r="GV584"/>
      <c r="GW584"/>
      <c r="GX584"/>
      <c r="GY584"/>
      <c r="GZ584"/>
      <c r="HA584"/>
      <c r="HB584"/>
      <c r="HC584"/>
      <c r="HD584"/>
      <c r="HE584"/>
      <c r="HF584"/>
      <c r="HG584"/>
    </row>
    <row r="585" spans="1:215" s="7" customFormat="1" ht="18" customHeight="1">
      <c r="A585" s="27" t="s">
        <v>697</v>
      </c>
      <c r="B585" s="14">
        <v>8435134838526</v>
      </c>
      <c r="C585" s="19" t="s">
        <v>219</v>
      </c>
      <c r="D585" s="16" t="s">
        <v>1368</v>
      </c>
      <c r="E585" s="16" t="s">
        <v>1368</v>
      </c>
      <c r="F585" s="16" t="s">
        <v>1364</v>
      </c>
      <c r="G585" s="21">
        <v>1</v>
      </c>
      <c r="H585" s="19" t="s">
        <v>865</v>
      </c>
      <c r="I585" s="17">
        <v>341</v>
      </c>
      <c r="J585" s="20">
        <v>1201152</v>
      </c>
      <c r="K585" s="28" t="s">
        <v>734</v>
      </c>
      <c r="L585" s="51">
        <v>4712</v>
      </c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  <c r="EI585"/>
      <c r="EJ585"/>
      <c r="EK585"/>
      <c r="EL585"/>
      <c r="EM585"/>
      <c r="EN585"/>
      <c r="EO585"/>
      <c r="EP585"/>
      <c r="EQ585"/>
      <c r="ER585"/>
      <c r="ES585"/>
      <c r="ET585"/>
      <c r="EU585"/>
      <c r="EV585"/>
      <c r="EW585"/>
      <c r="EX585"/>
      <c r="EY585"/>
      <c r="EZ585"/>
      <c r="FA585"/>
      <c r="FB585"/>
      <c r="FC585"/>
      <c r="FD585"/>
      <c r="FE585"/>
      <c r="FF585"/>
      <c r="FG585"/>
      <c r="FH585"/>
      <c r="FI585"/>
      <c r="FJ585"/>
      <c r="FK585"/>
      <c r="FL585"/>
      <c r="FM585"/>
      <c r="FN585"/>
      <c r="FO585"/>
      <c r="FP585"/>
      <c r="FQ585"/>
      <c r="FR585"/>
      <c r="FS585"/>
      <c r="FT585"/>
      <c r="FU585"/>
      <c r="FV585"/>
      <c r="FW585"/>
      <c r="FX585"/>
      <c r="FY585"/>
      <c r="FZ585"/>
      <c r="GA585"/>
      <c r="GB585"/>
      <c r="GC585"/>
      <c r="GD585"/>
      <c r="GE585"/>
      <c r="GF585"/>
      <c r="GG585"/>
      <c r="GH585"/>
      <c r="GI585"/>
      <c r="GJ585"/>
      <c r="GK585"/>
      <c r="GL585"/>
      <c r="GM585"/>
      <c r="GN585"/>
      <c r="GO585"/>
      <c r="GP585"/>
      <c r="GQ585"/>
      <c r="GR585"/>
      <c r="GS585"/>
      <c r="GT585"/>
      <c r="GU585"/>
      <c r="GV585"/>
      <c r="GW585"/>
      <c r="GX585"/>
      <c r="GY585"/>
      <c r="GZ585"/>
      <c r="HA585"/>
      <c r="HB585"/>
      <c r="HC585"/>
      <c r="HD585"/>
      <c r="HE585"/>
      <c r="HF585"/>
      <c r="HG585"/>
    </row>
    <row r="586" spans="1:215" s="7" customFormat="1" ht="18" customHeight="1">
      <c r="A586" s="27" t="s">
        <v>698</v>
      </c>
      <c r="B586" s="14">
        <v>8435134838533</v>
      </c>
      <c r="C586" s="19" t="s">
        <v>220</v>
      </c>
      <c r="D586" s="16" t="s">
        <v>1368</v>
      </c>
      <c r="E586" s="16" t="s">
        <v>1368</v>
      </c>
      <c r="F586" s="16" t="s">
        <v>1364</v>
      </c>
      <c r="G586" s="21">
        <v>1</v>
      </c>
      <c r="H586" s="19" t="s">
        <v>865</v>
      </c>
      <c r="I586" s="17">
        <v>276</v>
      </c>
      <c r="J586" s="20">
        <v>965632</v>
      </c>
      <c r="K586" s="28" t="s">
        <v>732</v>
      </c>
      <c r="L586" s="51">
        <v>4324</v>
      </c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  <c r="EI586"/>
      <c r="EJ586"/>
      <c r="EK586"/>
      <c r="EL586"/>
      <c r="EM586"/>
      <c r="EN586"/>
      <c r="EO586"/>
      <c r="EP586"/>
      <c r="EQ586"/>
      <c r="ER586"/>
      <c r="ES586"/>
      <c r="ET586"/>
      <c r="EU586"/>
      <c r="EV586"/>
      <c r="EW586"/>
      <c r="EX586"/>
      <c r="EY586"/>
      <c r="EZ586"/>
      <c r="FA586"/>
      <c r="FB586"/>
      <c r="FC586"/>
      <c r="FD586"/>
      <c r="FE586"/>
      <c r="FF586"/>
      <c r="FG586"/>
      <c r="FH586"/>
      <c r="FI586"/>
      <c r="FJ586"/>
      <c r="FK586"/>
      <c r="FL586"/>
      <c r="FM586"/>
      <c r="FN586"/>
      <c r="FO586"/>
      <c r="FP586"/>
      <c r="FQ586"/>
      <c r="FR586"/>
      <c r="FS586"/>
      <c r="FT586"/>
      <c r="FU586"/>
      <c r="FV586"/>
      <c r="FW586"/>
      <c r="FX586"/>
      <c r="FY586"/>
      <c r="FZ586"/>
      <c r="GA586"/>
      <c r="GB586"/>
      <c r="GC586"/>
      <c r="GD586"/>
      <c r="GE586"/>
      <c r="GF586"/>
      <c r="GG586"/>
      <c r="GH586"/>
      <c r="GI586"/>
      <c r="GJ586"/>
      <c r="GK586"/>
      <c r="GL586"/>
      <c r="GM586"/>
      <c r="GN586"/>
      <c r="GO586"/>
      <c r="GP586"/>
      <c r="GQ586"/>
      <c r="GR586"/>
      <c r="GS586"/>
      <c r="GT586"/>
      <c r="GU586"/>
      <c r="GV586"/>
      <c r="GW586"/>
      <c r="GX586"/>
      <c r="GY586"/>
      <c r="GZ586"/>
      <c r="HA586"/>
      <c r="HB586"/>
      <c r="HC586"/>
      <c r="HD586"/>
      <c r="HE586"/>
      <c r="HF586"/>
      <c r="HG586"/>
    </row>
    <row r="587" spans="1:215" s="7" customFormat="1" ht="18" customHeight="1">
      <c r="A587" s="27" t="s">
        <v>699</v>
      </c>
      <c r="B587" s="14">
        <v>8435134838540</v>
      </c>
      <c r="C587" s="19" t="s">
        <v>221</v>
      </c>
      <c r="D587" s="16" t="s">
        <v>1368</v>
      </c>
      <c r="E587" s="16" t="s">
        <v>1368</v>
      </c>
      <c r="F587" s="16" t="s">
        <v>1364</v>
      </c>
      <c r="G587" s="21">
        <v>1</v>
      </c>
      <c r="H587" s="19" t="s">
        <v>865</v>
      </c>
      <c r="I587" s="17">
        <v>315</v>
      </c>
      <c r="J587" s="20">
        <v>1095168</v>
      </c>
      <c r="K587" s="28" t="s">
        <v>733</v>
      </c>
      <c r="L587" s="51">
        <v>4500</v>
      </c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  <c r="EI587"/>
      <c r="EJ587"/>
      <c r="EK587"/>
      <c r="EL587"/>
      <c r="EM587"/>
      <c r="EN587"/>
      <c r="EO587"/>
      <c r="EP587"/>
      <c r="EQ587"/>
      <c r="ER587"/>
      <c r="ES587"/>
      <c r="ET587"/>
      <c r="EU587"/>
      <c r="EV587"/>
      <c r="EW587"/>
      <c r="EX587"/>
      <c r="EY587"/>
      <c r="EZ587"/>
      <c r="FA587"/>
      <c r="FB587"/>
      <c r="FC587"/>
      <c r="FD587"/>
      <c r="FE587"/>
      <c r="FF587"/>
      <c r="FG587"/>
      <c r="FH587"/>
      <c r="FI587"/>
      <c r="FJ587"/>
      <c r="FK587"/>
      <c r="FL587"/>
      <c r="FM587"/>
      <c r="FN587"/>
      <c r="FO587"/>
      <c r="FP587"/>
      <c r="FQ587"/>
      <c r="FR587"/>
      <c r="FS587"/>
      <c r="FT587"/>
      <c r="FU587"/>
      <c r="FV587"/>
      <c r="FW587"/>
      <c r="FX587"/>
      <c r="FY587"/>
      <c r="FZ587"/>
      <c r="GA587"/>
      <c r="GB587"/>
      <c r="GC587"/>
      <c r="GD587"/>
      <c r="GE587"/>
      <c r="GF587"/>
      <c r="GG587"/>
      <c r="GH587"/>
      <c r="GI587"/>
      <c r="GJ587"/>
      <c r="GK587"/>
      <c r="GL587"/>
      <c r="GM587"/>
      <c r="GN587"/>
      <c r="GO587"/>
      <c r="GP587"/>
      <c r="GQ587"/>
      <c r="GR587"/>
      <c r="GS587"/>
      <c r="GT587"/>
      <c r="GU587"/>
      <c r="GV587"/>
      <c r="GW587"/>
      <c r="GX587"/>
      <c r="GY587"/>
      <c r="GZ587"/>
      <c r="HA587"/>
      <c r="HB587"/>
      <c r="HC587"/>
      <c r="HD587"/>
      <c r="HE587"/>
      <c r="HF587"/>
      <c r="HG587"/>
    </row>
    <row r="588" spans="1:215" s="7" customFormat="1" ht="18" customHeight="1">
      <c r="A588" s="27" t="s">
        <v>700</v>
      </c>
      <c r="B588" s="14">
        <v>8435134838557</v>
      </c>
      <c r="C588" s="19" t="s">
        <v>222</v>
      </c>
      <c r="D588" s="16" t="s">
        <v>1368</v>
      </c>
      <c r="E588" s="16" t="s">
        <v>1368</v>
      </c>
      <c r="F588" s="16" t="s">
        <v>1364</v>
      </c>
      <c r="G588" s="21">
        <v>1</v>
      </c>
      <c r="H588" s="19" t="s">
        <v>865</v>
      </c>
      <c r="I588" s="17">
        <v>350</v>
      </c>
      <c r="J588" s="20">
        <v>1201152</v>
      </c>
      <c r="K588" s="28" t="s">
        <v>734</v>
      </c>
      <c r="L588" s="60">
        <v>4901</v>
      </c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  <c r="EI588"/>
      <c r="EJ588"/>
      <c r="EK588"/>
      <c r="EL588"/>
      <c r="EM588"/>
      <c r="EN588"/>
      <c r="EO588"/>
      <c r="EP588"/>
      <c r="EQ588"/>
      <c r="ER588"/>
      <c r="ES588"/>
      <c r="ET588"/>
      <c r="EU588"/>
      <c r="EV588"/>
      <c r="EW588"/>
      <c r="EX588"/>
      <c r="EY588"/>
      <c r="EZ588"/>
      <c r="FA588"/>
      <c r="FB588"/>
      <c r="FC588"/>
      <c r="FD588"/>
      <c r="FE588"/>
      <c r="FF588"/>
      <c r="FG588"/>
      <c r="FH588"/>
      <c r="FI588"/>
      <c r="FJ588"/>
      <c r="FK588"/>
      <c r="FL588"/>
      <c r="FM588"/>
      <c r="FN588"/>
      <c r="FO588"/>
      <c r="FP588"/>
      <c r="FQ588"/>
      <c r="FR588"/>
      <c r="FS588"/>
      <c r="FT588"/>
      <c r="FU588"/>
      <c r="FV588"/>
      <c r="FW588"/>
      <c r="FX588"/>
      <c r="FY588"/>
      <c r="FZ588"/>
      <c r="GA588"/>
      <c r="GB588"/>
      <c r="GC588"/>
      <c r="GD588"/>
      <c r="GE588"/>
      <c r="GF588"/>
      <c r="GG588"/>
      <c r="GH588"/>
      <c r="GI588"/>
      <c r="GJ588"/>
      <c r="GK588"/>
      <c r="GL588"/>
      <c r="GM588"/>
      <c r="GN588"/>
      <c r="GO588"/>
      <c r="GP588"/>
      <c r="GQ588"/>
      <c r="GR588"/>
      <c r="GS588"/>
      <c r="GT588"/>
      <c r="GU588"/>
      <c r="GV588"/>
      <c r="GW588"/>
      <c r="GX588"/>
      <c r="GY588"/>
      <c r="GZ588"/>
      <c r="HA588"/>
      <c r="HB588"/>
      <c r="HC588"/>
      <c r="HD588"/>
      <c r="HE588"/>
      <c r="HF588"/>
      <c r="HG588"/>
    </row>
    <row r="589" spans="1:215" s="7" customFormat="1" ht="18" customHeight="1">
      <c r="A589" s="27" t="s">
        <v>1149</v>
      </c>
      <c r="B589" s="14">
        <v>8435134839417</v>
      </c>
      <c r="C589" s="19" t="s">
        <v>1160</v>
      </c>
      <c r="D589" s="16" t="s">
        <v>1368</v>
      </c>
      <c r="E589" s="16" t="s">
        <v>1368</v>
      </c>
      <c r="F589" s="16" t="s">
        <v>1364</v>
      </c>
      <c r="G589" s="21">
        <v>1</v>
      </c>
      <c r="H589" s="19" t="s">
        <v>865</v>
      </c>
      <c r="I589" s="17">
        <v>258</v>
      </c>
      <c r="J589" s="20">
        <v>965632</v>
      </c>
      <c r="K589" s="28" t="s">
        <v>732</v>
      </c>
      <c r="L589" s="51">
        <v>3490</v>
      </c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  <c r="EI589"/>
      <c r="EJ589"/>
      <c r="EK589"/>
      <c r="EL589"/>
      <c r="EM589"/>
      <c r="EN589"/>
      <c r="EO589"/>
      <c r="EP589"/>
      <c r="EQ589"/>
      <c r="ER589"/>
      <c r="ES589"/>
      <c r="ET589"/>
      <c r="EU589"/>
      <c r="EV589"/>
      <c r="EW589"/>
      <c r="EX589"/>
      <c r="EY589"/>
      <c r="EZ589"/>
      <c r="FA589"/>
      <c r="FB589"/>
      <c r="FC589"/>
      <c r="FD589"/>
      <c r="FE589"/>
      <c r="FF589"/>
      <c r="FG589"/>
      <c r="FH589"/>
      <c r="FI589"/>
      <c r="FJ589"/>
      <c r="FK589"/>
      <c r="FL589"/>
      <c r="FM589"/>
      <c r="FN589"/>
      <c r="FO589"/>
      <c r="FP589"/>
      <c r="FQ589"/>
      <c r="FR589"/>
      <c r="FS589"/>
      <c r="FT589"/>
      <c r="FU589"/>
      <c r="FV589"/>
      <c r="FW589"/>
      <c r="FX589"/>
      <c r="FY589"/>
      <c r="FZ589"/>
      <c r="GA589"/>
      <c r="GB589"/>
      <c r="GC589"/>
      <c r="GD589"/>
      <c r="GE589"/>
      <c r="GF589"/>
      <c r="GG589"/>
      <c r="GH589"/>
      <c r="GI589"/>
      <c r="GJ589"/>
      <c r="GK589"/>
      <c r="GL589"/>
      <c r="GM589"/>
      <c r="GN589"/>
      <c r="GO589"/>
      <c r="GP589"/>
      <c r="GQ589"/>
      <c r="GR589"/>
      <c r="GS589"/>
      <c r="GT589"/>
      <c r="GU589"/>
      <c r="GV589"/>
      <c r="GW589"/>
      <c r="GX589"/>
      <c r="GY589"/>
      <c r="GZ589"/>
      <c r="HA589"/>
      <c r="HB589"/>
      <c r="HC589"/>
      <c r="HD589"/>
      <c r="HE589"/>
      <c r="HF589"/>
      <c r="HG589"/>
    </row>
    <row r="590" spans="1:215" s="7" customFormat="1" ht="18" customHeight="1">
      <c r="A590" s="27" t="s">
        <v>1150</v>
      </c>
      <c r="B590" s="14">
        <v>8435134839424</v>
      </c>
      <c r="C590" s="19" t="s">
        <v>1161</v>
      </c>
      <c r="D590" s="58" t="s">
        <v>1368</v>
      </c>
      <c r="E590" s="16" t="s">
        <v>1368</v>
      </c>
      <c r="F590" s="16" t="s">
        <v>1364</v>
      </c>
      <c r="G590" s="21">
        <v>1</v>
      </c>
      <c r="H590" s="19" t="s">
        <v>865</v>
      </c>
      <c r="I590" s="17">
        <v>304</v>
      </c>
      <c r="J590" s="20">
        <v>1095168</v>
      </c>
      <c r="K590" s="28" t="s">
        <v>733</v>
      </c>
      <c r="L590" s="51">
        <v>3666</v>
      </c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  <c r="EI590"/>
      <c r="EJ590"/>
      <c r="EK590"/>
      <c r="EL590"/>
      <c r="EM590"/>
      <c r="EN590"/>
      <c r="EO590"/>
      <c r="EP590"/>
      <c r="EQ590"/>
      <c r="ER590"/>
      <c r="ES590"/>
      <c r="ET590"/>
      <c r="EU590"/>
      <c r="EV590"/>
      <c r="EW590"/>
      <c r="EX590"/>
      <c r="EY590"/>
      <c r="EZ590"/>
      <c r="FA590"/>
      <c r="FB590"/>
      <c r="FC590"/>
      <c r="FD590"/>
      <c r="FE590"/>
      <c r="FF590"/>
      <c r="FG590"/>
      <c r="FH590"/>
      <c r="FI590"/>
      <c r="FJ590"/>
      <c r="FK590"/>
      <c r="FL590"/>
      <c r="FM590"/>
      <c r="FN590"/>
      <c r="FO590"/>
      <c r="FP590"/>
      <c r="FQ590"/>
      <c r="FR590"/>
      <c r="FS590"/>
      <c r="FT590"/>
      <c r="FU590"/>
      <c r="FV590"/>
      <c r="FW590"/>
      <c r="FX590"/>
      <c r="FY590"/>
      <c r="FZ590"/>
      <c r="GA590"/>
      <c r="GB590"/>
      <c r="GC590"/>
      <c r="GD590"/>
      <c r="GE590"/>
      <c r="GF590"/>
      <c r="GG590"/>
      <c r="GH590"/>
      <c r="GI590"/>
      <c r="GJ590"/>
      <c r="GK590"/>
      <c r="GL590"/>
      <c r="GM590"/>
      <c r="GN590"/>
      <c r="GO590"/>
      <c r="GP590"/>
      <c r="GQ590"/>
      <c r="GR590"/>
      <c r="GS590"/>
      <c r="GT590"/>
      <c r="GU590"/>
      <c r="GV590"/>
      <c r="GW590"/>
      <c r="GX590"/>
      <c r="GY590"/>
      <c r="GZ590"/>
      <c r="HA590"/>
      <c r="HB590"/>
      <c r="HC590"/>
      <c r="HD590"/>
      <c r="HE590"/>
      <c r="HF590"/>
      <c r="HG590"/>
    </row>
    <row r="591" spans="1:215" s="7" customFormat="1" ht="18" customHeight="1">
      <c r="A591" s="27" t="s">
        <v>1151</v>
      </c>
      <c r="B591" s="14">
        <v>8435134839431</v>
      </c>
      <c r="C591" s="19" t="s">
        <v>1162</v>
      </c>
      <c r="D591" s="16" t="s">
        <v>1368</v>
      </c>
      <c r="E591" s="16" t="s">
        <v>1368</v>
      </c>
      <c r="F591" s="16" t="s">
        <v>1364</v>
      </c>
      <c r="G591" s="21">
        <v>1</v>
      </c>
      <c r="H591" s="19" t="s">
        <v>865</v>
      </c>
      <c r="I591" s="17">
        <v>338</v>
      </c>
      <c r="J591" s="20">
        <v>1201152</v>
      </c>
      <c r="K591" s="28" t="s">
        <v>734</v>
      </c>
      <c r="L591" s="51">
        <v>4058</v>
      </c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  <c r="EI591"/>
      <c r="EJ591"/>
      <c r="EK591"/>
      <c r="EL591"/>
      <c r="EM591"/>
      <c r="EN591"/>
      <c r="EO591"/>
      <c r="EP591"/>
      <c r="EQ591"/>
      <c r="ER591"/>
      <c r="ES591"/>
      <c r="ET591"/>
      <c r="EU591"/>
      <c r="EV591"/>
      <c r="EW591"/>
      <c r="EX591"/>
      <c r="EY591"/>
      <c r="EZ591"/>
      <c r="FA591"/>
      <c r="FB591"/>
      <c r="FC591"/>
      <c r="FD591"/>
      <c r="FE591"/>
      <c r="FF591"/>
      <c r="FG591"/>
      <c r="FH591"/>
      <c r="FI591"/>
      <c r="FJ591"/>
      <c r="FK591"/>
      <c r="FL591"/>
      <c r="FM591"/>
      <c r="FN591"/>
      <c r="FO591"/>
      <c r="FP591"/>
      <c r="FQ591"/>
      <c r="FR591"/>
      <c r="FS591"/>
      <c r="FT591"/>
      <c r="FU591"/>
      <c r="FV591"/>
      <c r="FW591"/>
      <c r="FX591"/>
      <c r="FY591"/>
      <c r="FZ591"/>
      <c r="GA591"/>
      <c r="GB591"/>
      <c r="GC591"/>
      <c r="GD591"/>
      <c r="GE591"/>
      <c r="GF591"/>
      <c r="GG591"/>
      <c r="GH591"/>
      <c r="GI591"/>
      <c r="GJ591"/>
      <c r="GK591"/>
      <c r="GL591"/>
      <c r="GM591"/>
      <c r="GN591"/>
      <c r="GO591"/>
      <c r="GP591"/>
      <c r="GQ591"/>
      <c r="GR591"/>
      <c r="GS591"/>
      <c r="GT591"/>
      <c r="GU591"/>
      <c r="GV591"/>
      <c r="GW591"/>
      <c r="GX591"/>
      <c r="GY591"/>
      <c r="GZ591"/>
      <c r="HA591"/>
      <c r="HB591"/>
      <c r="HC591"/>
      <c r="HD591"/>
      <c r="HE591"/>
      <c r="HF591"/>
      <c r="HG591"/>
    </row>
    <row r="592" spans="1:215" s="7" customFormat="1" ht="18" customHeight="1">
      <c r="A592" s="27" t="s">
        <v>1152</v>
      </c>
      <c r="B592" s="14">
        <v>8435134839448</v>
      </c>
      <c r="C592" s="19" t="s">
        <v>1163</v>
      </c>
      <c r="D592" s="16" t="s">
        <v>1368</v>
      </c>
      <c r="E592" s="16" t="s">
        <v>1368</v>
      </c>
      <c r="F592" s="16" t="s">
        <v>1364</v>
      </c>
      <c r="G592" s="21">
        <v>1</v>
      </c>
      <c r="H592" s="19" t="s">
        <v>865</v>
      </c>
      <c r="I592" s="17">
        <v>273</v>
      </c>
      <c r="J592" s="20">
        <v>965632</v>
      </c>
      <c r="K592" s="28" t="s">
        <v>732</v>
      </c>
      <c r="L592" s="51">
        <v>3672</v>
      </c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  <c r="EI592"/>
      <c r="EJ592"/>
      <c r="EK592"/>
      <c r="EL592"/>
      <c r="EM592"/>
      <c r="EN592"/>
      <c r="EO592"/>
      <c r="EP592"/>
      <c r="EQ592"/>
      <c r="ER592"/>
      <c r="ES592"/>
      <c r="ET592"/>
      <c r="EU592"/>
      <c r="EV592"/>
      <c r="EW592"/>
      <c r="EX592"/>
      <c r="EY592"/>
      <c r="EZ592"/>
      <c r="FA592"/>
      <c r="FB592"/>
      <c r="FC592"/>
      <c r="FD592"/>
      <c r="FE592"/>
      <c r="FF592"/>
      <c r="FG592"/>
      <c r="FH592"/>
      <c r="FI592"/>
      <c r="FJ592"/>
      <c r="FK592"/>
      <c r="FL592"/>
      <c r="FM592"/>
      <c r="FN592"/>
      <c r="FO592"/>
      <c r="FP592"/>
      <c r="FQ592"/>
      <c r="FR592"/>
      <c r="FS592"/>
      <c r="FT592"/>
      <c r="FU592"/>
      <c r="FV592"/>
      <c r="FW592"/>
      <c r="FX592"/>
      <c r="FY592"/>
      <c r="FZ592"/>
      <c r="GA592"/>
      <c r="GB592"/>
      <c r="GC592"/>
      <c r="GD592"/>
      <c r="GE592"/>
      <c r="GF592"/>
      <c r="GG592"/>
      <c r="GH592"/>
      <c r="GI592"/>
      <c r="GJ592"/>
      <c r="GK592"/>
      <c r="GL592"/>
      <c r="GM592"/>
      <c r="GN592"/>
      <c r="GO592"/>
      <c r="GP592"/>
      <c r="GQ592"/>
      <c r="GR592"/>
      <c r="GS592"/>
      <c r="GT592"/>
      <c r="GU592"/>
      <c r="GV592"/>
      <c r="GW592"/>
      <c r="GX592"/>
      <c r="GY592"/>
      <c r="GZ592"/>
      <c r="HA592"/>
      <c r="HB592"/>
      <c r="HC592"/>
      <c r="HD592"/>
      <c r="HE592"/>
      <c r="HF592"/>
      <c r="HG592"/>
    </row>
    <row r="593" spans="1:215" s="7" customFormat="1" ht="18" customHeight="1">
      <c r="A593" s="27" t="s">
        <v>1153</v>
      </c>
      <c r="B593" s="14">
        <v>8435134839455</v>
      </c>
      <c r="C593" s="19" t="s">
        <v>1164</v>
      </c>
      <c r="D593" s="16" t="s">
        <v>1368</v>
      </c>
      <c r="E593" s="16" t="s">
        <v>1368</v>
      </c>
      <c r="F593" s="16" t="s">
        <v>1364</v>
      </c>
      <c r="G593" s="21">
        <v>1</v>
      </c>
      <c r="H593" s="19" t="s">
        <v>865</v>
      </c>
      <c r="I593" s="17">
        <v>312</v>
      </c>
      <c r="J593" s="20">
        <v>1095168</v>
      </c>
      <c r="K593" s="28" t="s">
        <v>733</v>
      </c>
      <c r="L593" s="51">
        <v>3847</v>
      </c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  <c r="EI593"/>
      <c r="EJ593"/>
      <c r="EK593"/>
      <c r="EL593"/>
      <c r="EM593"/>
      <c r="EN593"/>
      <c r="EO593"/>
      <c r="EP593"/>
      <c r="EQ593"/>
      <c r="ER593"/>
      <c r="ES593"/>
      <c r="ET593"/>
      <c r="EU593"/>
      <c r="EV593"/>
      <c r="EW593"/>
      <c r="EX593"/>
      <c r="EY593"/>
      <c r="EZ593"/>
      <c r="FA593"/>
      <c r="FB593"/>
      <c r="FC593"/>
      <c r="FD593"/>
      <c r="FE593"/>
      <c r="FF593"/>
      <c r="FG593"/>
      <c r="FH593"/>
      <c r="FI593"/>
      <c r="FJ593"/>
      <c r="FK593"/>
      <c r="FL593"/>
      <c r="FM593"/>
      <c r="FN593"/>
      <c r="FO593"/>
      <c r="FP593"/>
      <c r="FQ593"/>
      <c r="FR593"/>
      <c r="FS593"/>
      <c r="FT593"/>
      <c r="FU593"/>
      <c r="FV593"/>
      <c r="FW593"/>
      <c r="FX593"/>
      <c r="FY593"/>
      <c r="FZ593"/>
      <c r="GA593"/>
      <c r="GB593"/>
      <c r="GC593"/>
      <c r="GD593"/>
      <c r="GE593"/>
      <c r="GF593"/>
      <c r="GG593"/>
      <c r="GH593"/>
      <c r="GI593"/>
      <c r="GJ593"/>
      <c r="GK593"/>
      <c r="GL593"/>
      <c r="GM593"/>
      <c r="GN593"/>
      <c r="GO593"/>
      <c r="GP593"/>
      <c r="GQ593"/>
      <c r="GR593"/>
      <c r="GS593"/>
      <c r="GT593"/>
      <c r="GU593"/>
      <c r="GV593"/>
      <c r="GW593"/>
      <c r="GX593"/>
      <c r="GY593"/>
      <c r="GZ593"/>
      <c r="HA593"/>
      <c r="HB593"/>
      <c r="HC593"/>
      <c r="HD593"/>
      <c r="HE593"/>
      <c r="HF593"/>
      <c r="HG593"/>
    </row>
    <row r="594" spans="1:215" s="7" customFormat="1" ht="18" customHeight="1">
      <c r="A594" s="27" t="s">
        <v>1154</v>
      </c>
      <c r="B594" s="14">
        <v>8435134839462</v>
      </c>
      <c r="C594" s="19" t="s">
        <v>1165</v>
      </c>
      <c r="D594" s="16" t="s">
        <v>1368</v>
      </c>
      <c r="E594" s="16" t="s">
        <v>1368</v>
      </c>
      <c r="F594" s="16" t="s">
        <v>1364</v>
      </c>
      <c r="G594" s="21">
        <v>1</v>
      </c>
      <c r="H594" s="19" t="s">
        <v>865</v>
      </c>
      <c r="I594" s="17">
        <v>347</v>
      </c>
      <c r="J594" s="20">
        <v>1201152</v>
      </c>
      <c r="K594" s="28" t="s">
        <v>734</v>
      </c>
      <c r="L594" s="51">
        <v>4248</v>
      </c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  <c r="EI594"/>
      <c r="EJ594"/>
      <c r="EK594"/>
      <c r="EL594"/>
      <c r="EM594"/>
      <c r="EN594"/>
      <c r="EO594"/>
      <c r="EP594"/>
      <c r="EQ594"/>
      <c r="ER594"/>
      <c r="ES594"/>
      <c r="ET594"/>
      <c r="EU594"/>
      <c r="EV594"/>
      <c r="EW594"/>
      <c r="EX594"/>
      <c r="EY594"/>
      <c r="EZ594"/>
      <c r="FA594"/>
      <c r="FB594"/>
      <c r="FC594"/>
      <c r="FD594"/>
      <c r="FE594"/>
      <c r="FF594"/>
      <c r="FG594"/>
      <c r="FH594"/>
      <c r="FI594"/>
      <c r="FJ594"/>
      <c r="FK594"/>
      <c r="FL594"/>
      <c r="FM594"/>
      <c r="FN594"/>
      <c r="FO594"/>
      <c r="FP594"/>
      <c r="FQ594"/>
      <c r="FR594"/>
      <c r="FS594"/>
      <c r="FT594"/>
      <c r="FU594"/>
      <c r="FV594"/>
      <c r="FW594"/>
      <c r="FX594"/>
      <c r="FY594"/>
      <c r="FZ594"/>
      <c r="GA594"/>
      <c r="GB594"/>
      <c r="GC594"/>
      <c r="GD594"/>
      <c r="GE594"/>
      <c r="GF594"/>
      <c r="GG594"/>
      <c r="GH594"/>
      <c r="GI594"/>
      <c r="GJ594"/>
      <c r="GK594"/>
      <c r="GL594"/>
      <c r="GM594"/>
      <c r="GN594"/>
      <c r="GO594"/>
      <c r="GP594"/>
      <c r="GQ594"/>
      <c r="GR594"/>
      <c r="GS594"/>
      <c r="GT594"/>
      <c r="GU594"/>
      <c r="GV594"/>
      <c r="GW594"/>
      <c r="GX594"/>
      <c r="GY594"/>
      <c r="GZ594"/>
      <c r="HA594"/>
      <c r="HB594"/>
      <c r="HC594"/>
      <c r="HD594"/>
      <c r="HE594"/>
      <c r="HF594"/>
      <c r="HG594"/>
    </row>
    <row r="595" spans="1:215" s="7" customFormat="1" ht="18" customHeight="1">
      <c r="A595" s="27" t="s">
        <v>1397</v>
      </c>
      <c r="B595" s="14">
        <v>8435134839479</v>
      </c>
      <c r="C595" s="19" t="s">
        <v>231</v>
      </c>
      <c r="D595" s="16" t="s">
        <v>1368</v>
      </c>
      <c r="E595" s="16" t="s">
        <v>1368</v>
      </c>
      <c r="F595" s="16" t="s">
        <v>1364</v>
      </c>
      <c r="G595" s="21">
        <v>1</v>
      </c>
      <c r="H595" s="19" t="s">
        <v>865</v>
      </c>
      <c r="I595" s="17">
        <v>260</v>
      </c>
      <c r="J595" s="20">
        <v>965632</v>
      </c>
      <c r="K595" s="28" t="s">
        <v>732</v>
      </c>
      <c r="L595" s="51">
        <v>3811</v>
      </c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  <c r="EI595"/>
      <c r="EJ595"/>
      <c r="EK595"/>
      <c r="EL595"/>
      <c r="EM595"/>
      <c r="EN595"/>
      <c r="EO595"/>
      <c r="EP595"/>
      <c r="EQ595"/>
      <c r="ER595"/>
      <c r="ES595"/>
      <c r="ET595"/>
      <c r="EU595"/>
      <c r="EV595"/>
      <c r="EW595"/>
      <c r="EX595"/>
      <c r="EY595"/>
      <c r="EZ595"/>
      <c r="FA595"/>
      <c r="FB595"/>
      <c r="FC595"/>
      <c r="FD595"/>
      <c r="FE595"/>
      <c r="FF595"/>
      <c r="FG595"/>
      <c r="FH595"/>
      <c r="FI595"/>
      <c r="FJ595"/>
      <c r="FK595"/>
      <c r="FL595"/>
      <c r="FM595"/>
      <c r="FN595"/>
      <c r="FO595"/>
      <c r="FP595"/>
      <c r="FQ595"/>
      <c r="FR595"/>
      <c r="FS595"/>
      <c r="FT595"/>
      <c r="FU595"/>
      <c r="FV595"/>
      <c r="FW595"/>
      <c r="FX595"/>
      <c r="FY595"/>
      <c r="FZ595"/>
      <c r="GA595"/>
      <c r="GB595"/>
      <c r="GC595"/>
      <c r="GD595"/>
      <c r="GE595"/>
      <c r="GF595"/>
      <c r="GG595"/>
      <c r="GH595"/>
      <c r="GI595"/>
      <c r="GJ595"/>
      <c r="GK595"/>
      <c r="GL595"/>
      <c r="GM595"/>
      <c r="GN595"/>
      <c r="GO595"/>
      <c r="GP595"/>
      <c r="GQ595"/>
      <c r="GR595"/>
      <c r="GS595"/>
      <c r="GT595"/>
      <c r="GU595"/>
      <c r="GV595"/>
      <c r="GW595"/>
      <c r="GX595"/>
      <c r="GY595"/>
      <c r="GZ595"/>
      <c r="HA595"/>
      <c r="HB595"/>
      <c r="HC595"/>
      <c r="HD595"/>
      <c r="HE595"/>
      <c r="HF595"/>
      <c r="HG595"/>
    </row>
    <row r="596" spans="1:215" s="7" customFormat="1" ht="18" customHeight="1">
      <c r="A596" s="27" t="s">
        <v>1155</v>
      </c>
      <c r="B596" s="14">
        <v>8435134839486</v>
      </c>
      <c r="C596" s="19" t="s">
        <v>232</v>
      </c>
      <c r="D596" s="16" t="s">
        <v>1368</v>
      </c>
      <c r="E596" s="16" t="s">
        <v>1368</v>
      </c>
      <c r="F596" s="16" t="s">
        <v>1364</v>
      </c>
      <c r="G596" s="21">
        <v>1</v>
      </c>
      <c r="H596" s="19" t="s">
        <v>865</v>
      </c>
      <c r="I596" s="17">
        <v>306</v>
      </c>
      <c r="J596" s="20">
        <v>1095168</v>
      </c>
      <c r="K596" s="28" t="s">
        <v>733</v>
      </c>
      <c r="L596" s="51">
        <v>3986</v>
      </c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  <c r="EI596"/>
      <c r="EJ596"/>
      <c r="EK596"/>
      <c r="EL596"/>
      <c r="EM596"/>
      <c r="EN596"/>
      <c r="EO596"/>
      <c r="EP596"/>
      <c r="EQ596"/>
      <c r="ER596"/>
      <c r="ES596"/>
      <c r="ET596"/>
      <c r="EU596"/>
      <c r="EV596"/>
      <c r="EW596"/>
      <c r="EX596"/>
      <c r="EY596"/>
      <c r="EZ596"/>
      <c r="FA596"/>
      <c r="FB596"/>
      <c r="FC596"/>
      <c r="FD596"/>
      <c r="FE596"/>
      <c r="FF596"/>
      <c r="FG596"/>
      <c r="FH596"/>
      <c r="FI596"/>
      <c r="FJ596"/>
      <c r="FK596"/>
      <c r="FL596"/>
      <c r="FM596"/>
      <c r="FN596"/>
      <c r="FO596"/>
      <c r="FP596"/>
      <c r="FQ596"/>
      <c r="FR596"/>
      <c r="FS596"/>
      <c r="FT596"/>
      <c r="FU596"/>
      <c r="FV596"/>
      <c r="FW596"/>
      <c r="FX596"/>
      <c r="FY596"/>
      <c r="FZ596"/>
      <c r="GA596"/>
      <c r="GB596"/>
      <c r="GC596"/>
      <c r="GD596"/>
      <c r="GE596"/>
      <c r="GF596"/>
      <c r="GG596"/>
      <c r="GH596"/>
      <c r="GI596"/>
      <c r="GJ596"/>
      <c r="GK596"/>
      <c r="GL596"/>
      <c r="GM596"/>
      <c r="GN596"/>
      <c r="GO596"/>
      <c r="GP596"/>
      <c r="GQ596"/>
      <c r="GR596"/>
      <c r="GS596"/>
      <c r="GT596"/>
      <c r="GU596"/>
      <c r="GV596"/>
      <c r="GW596"/>
      <c r="GX596"/>
      <c r="GY596"/>
      <c r="GZ596"/>
      <c r="HA596"/>
      <c r="HB596"/>
      <c r="HC596"/>
      <c r="HD596"/>
      <c r="HE596"/>
      <c r="HF596"/>
      <c r="HG596"/>
    </row>
    <row r="597" spans="1:215" s="7" customFormat="1" ht="18" customHeight="1">
      <c r="A597" s="27" t="s">
        <v>1156</v>
      </c>
      <c r="B597" s="14">
        <v>8435134839493</v>
      </c>
      <c r="C597" s="19" t="s">
        <v>233</v>
      </c>
      <c r="D597" s="16" t="s">
        <v>1368</v>
      </c>
      <c r="E597" s="16" t="s">
        <v>1368</v>
      </c>
      <c r="F597" s="16" t="s">
        <v>1364</v>
      </c>
      <c r="G597" s="21">
        <v>1</v>
      </c>
      <c r="H597" s="19" t="s">
        <v>865</v>
      </c>
      <c r="I597" s="17">
        <v>340</v>
      </c>
      <c r="J597" s="20">
        <v>1201152</v>
      </c>
      <c r="K597" s="28" t="s">
        <v>734</v>
      </c>
      <c r="L597" s="51">
        <v>4382</v>
      </c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  <c r="EI597"/>
      <c r="EJ597"/>
      <c r="EK597"/>
      <c r="EL597"/>
      <c r="EM597"/>
      <c r="EN597"/>
      <c r="EO597"/>
      <c r="EP597"/>
      <c r="EQ597"/>
      <c r="ER597"/>
      <c r="ES597"/>
      <c r="ET597"/>
      <c r="EU597"/>
      <c r="EV597"/>
      <c r="EW597"/>
      <c r="EX597"/>
      <c r="EY597"/>
      <c r="EZ597"/>
      <c r="FA597"/>
      <c r="FB597"/>
      <c r="FC597"/>
      <c r="FD597"/>
      <c r="FE597"/>
      <c r="FF597"/>
      <c r="FG597"/>
      <c r="FH597"/>
      <c r="FI597"/>
      <c r="FJ597"/>
      <c r="FK597"/>
      <c r="FL597"/>
      <c r="FM597"/>
      <c r="FN597"/>
      <c r="FO597"/>
      <c r="FP597"/>
      <c r="FQ597"/>
      <c r="FR597"/>
      <c r="FS597"/>
      <c r="FT597"/>
      <c r="FU597"/>
      <c r="FV597"/>
      <c r="FW597"/>
      <c r="FX597"/>
      <c r="FY597"/>
      <c r="FZ597"/>
      <c r="GA597"/>
      <c r="GB597"/>
      <c r="GC597"/>
      <c r="GD597"/>
      <c r="GE597"/>
      <c r="GF597"/>
      <c r="GG597"/>
      <c r="GH597"/>
      <c r="GI597"/>
      <c r="GJ597"/>
      <c r="GK597"/>
      <c r="GL597"/>
      <c r="GM597"/>
      <c r="GN597"/>
      <c r="GO597"/>
      <c r="GP597"/>
      <c r="GQ597"/>
      <c r="GR597"/>
      <c r="GS597"/>
      <c r="GT597"/>
      <c r="GU597"/>
      <c r="GV597"/>
      <c r="GW597"/>
      <c r="GX597"/>
      <c r="GY597"/>
      <c r="GZ597"/>
      <c r="HA597"/>
      <c r="HB597"/>
      <c r="HC597"/>
      <c r="HD597"/>
      <c r="HE597"/>
      <c r="HF597"/>
      <c r="HG597"/>
    </row>
    <row r="598" spans="1:215" s="7" customFormat="1" ht="18" customHeight="1">
      <c r="A598" s="27" t="s">
        <v>1157</v>
      </c>
      <c r="B598" s="14">
        <v>8435134839509</v>
      </c>
      <c r="C598" s="19" t="s">
        <v>234</v>
      </c>
      <c r="D598" s="16" t="s">
        <v>1368</v>
      </c>
      <c r="E598" s="16" t="s">
        <v>1368</v>
      </c>
      <c r="F598" s="16" t="s">
        <v>1364</v>
      </c>
      <c r="G598" s="21">
        <v>1</v>
      </c>
      <c r="H598" s="19" t="s">
        <v>865</v>
      </c>
      <c r="I598" s="17">
        <v>275</v>
      </c>
      <c r="J598" s="20">
        <v>965632</v>
      </c>
      <c r="K598" s="28" t="s">
        <v>732</v>
      </c>
      <c r="L598" s="51">
        <v>3991</v>
      </c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  <c r="EI598"/>
      <c r="EJ598"/>
      <c r="EK598"/>
      <c r="EL598"/>
      <c r="EM598"/>
      <c r="EN598"/>
      <c r="EO598"/>
      <c r="EP598"/>
      <c r="EQ598"/>
      <c r="ER598"/>
      <c r="ES598"/>
      <c r="ET598"/>
      <c r="EU598"/>
      <c r="EV598"/>
      <c r="EW598"/>
      <c r="EX598"/>
      <c r="EY598"/>
      <c r="EZ598"/>
      <c r="FA598"/>
      <c r="FB598"/>
      <c r="FC598"/>
      <c r="FD598"/>
      <c r="FE598"/>
      <c r="FF598"/>
      <c r="FG598"/>
      <c r="FH598"/>
      <c r="FI598"/>
      <c r="FJ598"/>
      <c r="FK598"/>
      <c r="FL598"/>
      <c r="FM598"/>
      <c r="FN598"/>
      <c r="FO598"/>
      <c r="FP598"/>
      <c r="FQ598"/>
      <c r="FR598"/>
      <c r="FS598"/>
      <c r="FT598"/>
      <c r="FU598"/>
      <c r="FV598"/>
      <c r="FW598"/>
      <c r="FX598"/>
      <c r="FY598"/>
      <c r="FZ598"/>
      <c r="GA598"/>
      <c r="GB598"/>
      <c r="GC598"/>
      <c r="GD598"/>
      <c r="GE598"/>
      <c r="GF598"/>
      <c r="GG598"/>
      <c r="GH598"/>
      <c r="GI598"/>
      <c r="GJ598"/>
      <c r="GK598"/>
      <c r="GL598"/>
      <c r="GM598"/>
      <c r="GN598"/>
      <c r="GO598"/>
      <c r="GP598"/>
      <c r="GQ598"/>
      <c r="GR598"/>
      <c r="GS598"/>
      <c r="GT598"/>
      <c r="GU598"/>
      <c r="GV598"/>
      <c r="GW598"/>
      <c r="GX598"/>
      <c r="GY598"/>
      <c r="GZ598"/>
      <c r="HA598"/>
      <c r="HB598"/>
      <c r="HC598"/>
      <c r="HD598"/>
      <c r="HE598"/>
      <c r="HF598"/>
      <c r="HG598"/>
    </row>
    <row r="599" spans="1:215" s="7" customFormat="1" ht="18" customHeight="1">
      <c r="A599" s="27" t="s">
        <v>1158</v>
      </c>
      <c r="B599" s="14">
        <v>8435134839516</v>
      </c>
      <c r="C599" s="19" t="s">
        <v>235</v>
      </c>
      <c r="D599" s="16" t="s">
        <v>1368</v>
      </c>
      <c r="E599" s="16" t="s">
        <v>1368</v>
      </c>
      <c r="F599" s="16" t="s">
        <v>1364</v>
      </c>
      <c r="G599" s="21">
        <v>1</v>
      </c>
      <c r="H599" s="19" t="s">
        <v>865</v>
      </c>
      <c r="I599" s="17">
        <v>314</v>
      </c>
      <c r="J599" s="20">
        <v>1095168</v>
      </c>
      <c r="K599" s="28" t="s">
        <v>733</v>
      </c>
      <c r="L599" s="51">
        <v>4168</v>
      </c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  <c r="EI599"/>
      <c r="EJ599"/>
      <c r="EK599"/>
      <c r="EL599"/>
      <c r="EM599"/>
      <c r="EN599"/>
      <c r="EO599"/>
      <c r="EP599"/>
      <c r="EQ599"/>
      <c r="ER599"/>
      <c r="ES599"/>
      <c r="ET599"/>
      <c r="EU599"/>
      <c r="EV599"/>
      <c r="EW599"/>
      <c r="EX599"/>
      <c r="EY599"/>
      <c r="EZ599"/>
      <c r="FA599"/>
      <c r="FB599"/>
      <c r="FC599"/>
      <c r="FD599"/>
      <c r="FE599"/>
      <c r="FF599"/>
      <c r="FG599"/>
      <c r="FH599"/>
      <c r="FI599"/>
      <c r="FJ599"/>
      <c r="FK599"/>
      <c r="FL599"/>
      <c r="FM599"/>
      <c r="FN599"/>
      <c r="FO599"/>
      <c r="FP599"/>
      <c r="FQ599"/>
      <c r="FR599"/>
      <c r="FS599"/>
      <c r="FT599"/>
      <c r="FU599"/>
      <c r="FV599"/>
      <c r="FW599"/>
      <c r="FX599"/>
      <c r="FY599"/>
      <c r="FZ599"/>
      <c r="GA599"/>
      <c r="GB599"/>
      <c r="GC599"/>
      <c r="GD599"/>
      <c r="GE599"/>
      <c r="GF599"/>
      <c r="GG599"/>
      <c r="GH599"/>
      <c r="GI599"/>
      <c r="GJ599"/>
      <c r="GK599"/>
      <c r="GL599"/>
      <c r="GM599"/>
      <c r="GN599"/>
      <c r="GO599"/>
      <c r="GP599"/>
      <c r="GQ599"/>
      <c r="GR599"/>
      <c r="GS599"/>
      <c r="GT599"/>
      <c r="GU599"/>
      <c r="GV599"/>
      <c r="GW599"/>
      <c r="GX599"/>
      <c r="GY599"/>
      <c r="GZ599"/>
      <c r="HA599"/>
      <c r="HB599"/>
      <c r="HC599"/>
      <c r="HD599"/>
      <c r="HE599"/>
      <c r="HF599"/>
      <c r="HG599"/>
    </row>
    <row r="600" spans="1:215" s="7" customFormat="1" ht="18" customHeight="1">
      <c r="A600" s="27" t="s">
        <v>1159</v>
      </c>
      <c r="B600" s="14">
        <v>8435134839523</v>
      </c>
      <c r="C600" s="19" t="s">
        <v>236</v>
      </c>
      <c r="D600" s="16" t="s">
        <v>1368</v>
      </c>
      <c r="E600" s="16" t="s">
        <v>1368</v>
      </c>
      <c r="F600" s="16" t="s">
        <v>1364</v>
      </c>
      <c r="G600" s="21">
        <v>1</v>
      </c>
      <c r="H600" s="19" t="s">
        <v>865</v>
      </c>
      <c r="I600" s="17">
        <v>349</v>
      </c>
      <c r="J600" s="20">
        <v>1201152</v>
      </c>
      <c r="K600" s="28" t="s">
        <v>734</v>
      </c>
      <c r="L600" s="51">
        <v>4570</v>
      </c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  <c r="EI600"/>
      <c r="EJ600"/>
      <c r="EK600"/>
      <c r="EL600"/>
      <c r="EM600"/>
      <c r="EN600"/>
      <c r="EO600"/>
      <c r="EP600"/>
      <c r="EQ600"/>
      <c r="ER600"/>
      <c r="ES600"/>
      <c r="ET600"/>
      <c r="EU600"/>
      <c r="EV600"/>
      <c r="EW600"/>
      <c r="EX600"/>
      <c r="EY600"/>
      <c r="EZ600"/>
      <c r="FA600"/>
      <c r="FB600"/>
      <c r="FC600"/>
      <c r="FD600"/>
      <c r="FE600"/>
      <c r="FF600"/>
      <c r="FG600"/>
      <c r="FH600"/>
      <c r="FI600"/>
      <c r="FJ600"/>
      <c r="FK600"/>
      <c r="FL600"/>
      <c r="FM600"/>
      <c r="FN600"/>
      <c r="FO600"/>
      <c r="FP600"/>
      <c r="FQ600"/>
      <c r="FR600"/>
      <c r="FS600"/>
      <c r="FT600"/>
      <c r="FU600"/>
      <c r="FV600"/>
      <c r="FW600"/>
      <c r="FX600"/>
      <c r="FY600"/>
      <c r="FZ600"/>
      <c r="GA600"/>
      <c r="GB600"/>
      <c r="GC600"/>
      <c r="GD600"/>
      <c r="GE600"/>
      <c r="GF600"/>
      <c r="GG600"/>
      <c r="GH600"/>
      <c r="GI600"/>
      <c r="GJ600"/>
      <c r="GK600"/>
      <c r="GL600"/>
      <c r="GM600"/>
      <c r="GN600"/>
      <c r="GO600"/>
      <c r="GP600"/>
      <c r="GQ600"/>
      <c r="GR600"/>
      <c r="GS600"/>
      <c r="GT600"/>
      <c r="GU600"/>
      <c r="GV600"/>
      <c r="GW600"/>
      <c r="GX600"/>
      <c r="GY600"/>
      <c r="GZ600"/>
      <c r="HA600"/>
      <c r="HB600"/>
      <c r="HC600"/>
      <c r="HD600"/>
      <c r="HE600"/>
      <c r="HF600"/>
      <c r="HG600"/>
    </row>
    <row r="601" spans="1:215" s="7" customFormat="1" ht="18" customHeight="1">
      <c r="A601" s="27" t="s">
        <v>911</v>
      </c>
      <c r="B601" s="14">
        <v>8435134840529</v>
      </c>
      <c r="C601" s="19" t="s">
        <v>927</v>
      </c>
      <c r="D601" s="16" t="s">
        <v>1368</v>
      </c>
      <c r="E601" s="16" t="s">
        <v>1365</v>
      </c>
      <c r="F601" s="16" t="s">
        <v>1364</v>
      </c>
      <c r="G601" s="21">
        <v>1</v>
      </c>
      <c r="H601" s="19" t="s">
        <v>866</v>
      </c>
      <c r="I601" s="17">
        <v>458</v>
      </c>
      <c r="J601" s="20" t="s">
        <v>285</v>
      </c>
      <c r="K601" s="28" t="s">
        <v>1291</v>
      </c>
      <c r="L601" s="51">
        <v>6419</v>
      </c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  <c r="EI601"/>
      <c r="EJ601"/>
      <c r="EK601"/>
      <c r="EL601"/>
      <c r="EM601"/>
      <c r="EN601"/>
      <c r="EO601"/>
      <c r="EP601"/>
      <c r="EQ601"/>
      <c r="ER601"/>
      <c r="ES601"/>
      <c r="ET601"/>
      <c r="EU601"/>
      <c r="EV601"/>
      <c r="EW601"/>
      <c r="EX601"/>
      <c r="EY601"/>
      <c r="EZ601"/>
      <c r="FA601"/>
      <c r="FB601"/>
      <c r="FC601"/>
      <c r="FD601"/>
      <c r="FE601"/>
      <c r="FF601"/>
      <c r="FG601"/>
      <c r="FH601"/>
      <c r="FI601"/>
      <c r="FJ601"/>
      <c r="FK601"/>
      <c r="FL601"/>
      <c r="FM601"/>
      <c r="FN601"/>
      <c r="FO601"/>
      <c r="FP601"/>
      <c r="FQ601"/>
      <c r="FR601"/>
      <c r="FS601"/>
      <c r="FT601"/>
      <c r="FU601"/>
      <c r="FV601"/>
      <c r="FW601"/>
      <c r="FX601"/>
      <c r="FY601"/>
      <c r="FZ601"/>
      <c r="GA601"/>
      <c r="GB601"/>
      <c r="GC601"/>
      <c r="GD601"/>
      <c r="GE601"/>
      <c r="GF601"/>
      <c r="GG601"/>
      <c r="GH601"/>
      <c r="GI601"/>
      <c r="GJ601"/>
      <c r="GK601"/>
      <c r="GL601"/>
      <c r="GM601"/>
      <c r="GN601"/>
      <c r="GO601"/>
      <c r="GP601"/>
      <c r="GQ601"/>
      <c r="GR601"/>
      <c r="GS601"/>
      <c r="GT601"/>
      <c r="GU601"/>
      <c r="GV601"/>
      <c r="GW601"/>
      <c r="GX601"/>
      <c r="GY601"/>
      <c r="GZ601"/>
      <c r="HA601"/>
      <c r="HB601"/>
      <c r="HC601"/>
      <c r="HD601"/>
      <c r="HE601"/>
      <c r="HF601"/>
      <c r="HG601"/>
    </row>
    <row r="602" spans="1:215" s="7" customFormat="1" ht="18" customHeight="1">
      <c r="A602" s="27" t="s">
        <v>912</v>
      </c>
      <c r="B602" s="14">
        <v>8435134840536</v>
      </c>
      <c r="C602" s="19" t="s">
        <v>928</v>
      </c>
      <c r="D602" s="16" t="s">
        <v>1368</v>
      </c>
      <c r="E602" s="16" t="s">
        <v>1365</v>
      </c>
      <c r="F602" s="16" t="s">
        <v>1364</v>
      </c>
      <c r="G602" s="21">
        <v>1</v>
      </c>
      <c r="H602" s="19" t="s">
        <v>866</v>
      </c>
      <c r="I602" s="17">
        <v>458</v>
      </c>
      <c r="J602" s="20" t="s">
        <v>287</v>
      </c>
      <c r="K602" s="28" t="s">
        <v>1344</v>
      </c>
      <c r="L602" s="51">
        <v>6624</v>
      </c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  <c r="EI602"/>
      <c r="EJ602"/>
      <c r="EK602"/>
      <c r="EL602"/>
      <c r="EM602"/>
      <c r="EN602"/>
      <c r="EO602"/>
      <c r="EP602"/>
      <c r="EQ602"/>
      <c r="ER602"/>
      <c r="ES602"/>
      <c r="ET602"/>
      <c r="EU602"/>
      <c r="EV602"/>
      <c r="EW602"/>
      <c r="EX602"/>
      <c r="EY602"/>
      <c r="EZ602"/>
      <c r="FA602"/>
      <c r="FB602"/>
      <c r="FC602"/>
      <c r="FD602"/>
      <c r="FE602"/>
      <c r="FF602"/>
      <c r="FG602"/>
      <c r="FH602"/>
      <c r="FI602"/>
      <c r="FJ602"/>
      <c r="FK602"/>
      <c r="FL602"/>
      <c r="FM602"/>
      <c r="FN602"/>
      <c r="FO602"/>
      <c r="FP602"/>
      <c r="FQ602"/>
      <c r="FR602"/>
      <c r="FS602"/>
      <c r="FT602"/>
      <c r="FU602"/>
      <c r="FV602"/>
      <c r="FW602"/>
      <c r="FX602"/>
      <c r="FY602"/>
      <c r="FZ602"/>
      <c r="GA602"/>
      <c r="GB602"/>
      <c r="GC602"/>
      <c r="GD602"/>
      <c r="GE602"/>
      <c r="GF602"/>
      <c r="GG602"/>
      <c r="GH602"/>
      <c r="GI602"/>
      <c r="GJ602"/>
      <c r="GK602"/>
      <c r="GL602"/>
      <c r="GM602"/>
      <c r="GN602"/>
      <c r="GO602"/>
      <c r="GP602"/>
      <c r="GQ602"/>
      <c r="GR602"/>
      <c r="GS602"/>
      <c r="GT602"/>
      <c r="GU602"/>
      <c r="GV602"/>
      <c r="GW602"/>
      <c r="GX602"/>
      <c r="GY602"/>
      <c r="GZ602"/>
      <c r="HA602"/>
      <c r="HB602"/>
      <c r="HC602"/>
      <c r="HD602"/>
      <c r="HE602"/>
      <c r="HF602"/>
      <c r="HG602"/>
    </row>
    <row r="603" spans="1:215" s="7" customFormat="1" ht="18" customHeight="1">
      <c r="A603" s="27" t="s">
        <v>913</v>
      </c>
      <c r="B603" s="14">
        <v>8435134840543</v>
      </c>
      <c r="C603" s="19" t="s">
        <v>929</v>
      </c>
      <c r="D603" s="16" t="s">
        <v>1368</v>
      </c>
      <c r="E603" s="16" t="s">
        <v>1366</v>
      </c>
      <c r="F603" s="16" t="s">
        <v>1364</v>
      </c>
      <c r="G603" s="21">
        <v>1</v>
      </c>
      <c r="H603" s="19" t="s">
        <v>866</v>
      </c>
      <c r="I603" s="17">
        <v>498</v>
      </c>
      <c r="J603" s="20" t="s">
        <v>285</v>
      </c>
      <c r="K603" s="28" t="s">
        <v>1291</v>
      </c>
      <c r="L603" s="51">
        <v>7080</v>
      </c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  <c r="EI603"/>
      <c r="EJ603"/>
      <c r="EK603"/>
      <c r="EL603"/>
      <c r="EM603"/>
      <c r="EN603"/>
      <c r="EO603"/>
      <c r="EP603"/>
      <c r="EQ603"/>
      <c r="ER603"/>
      <c r="ES603"/>
      <c r="ET603"/>
      <c r="EU603"/>
      <c r="EV603"/>
      <c r="EW603"/>
      <c r="EX603"/>
      <c r="EY603"/>
      <c r="EZ603"/>
      <c r="FA603"/>
      <c r="FB603"/>
      <c r="FC603"/>
      <c r="FD603"/>
      <c r="FE603"/>
      <c r="FF603"/>
      <c r="FG603"/>
      <c r="FH603"/>
      <c r="FI603"/>
      <c r="FJ603"/>
      <c r="FK603"/>
      <c r="FL603"/>
      <c r="FM603"/>
      <c r="FN603"/>
      <c r="FO603"/>
      <c r="FP603"/>
      <c r="FQ603"/>
      <c r="FR603"/>
      <c r="FS603"/>
      <c r="FT603"/>
      <c r="FU603"/>
      <c r="FV603"/>
      <c r="FW603"/>
      <c r="FX603"/>
      <c r="FY603"/>
      <c r="FZ603"/>
      <c r="GA603"/>
      <c r="GB603"/>
      <c r="GC603"/>
      <c r="GD603"/>
      <c r="GE603"/>
      <c r="GF603"/>
      <c r="GG603"/>
      <c r="GH603"/>
      <c r="GI603"/>
      <c r="GJ603"/>
      <c r="GK603"/>
      <c r="GL603"/>
      <c r="GM603"/>
      <c r="GN603"/>
      <c r="GO603"/>
      <c r="GP603"/>
      <c r="GQ603"/>
      <c r="GR603"/>
      <c r="GS603"/>
      <c r="GT603"/>
      <c r="GU603"/>
      <c r="GV603"/>
      <c r="GW603"/>
      <c r="GX603"/>
      <c r="GY603"/>
      <c r="GZ603"/>
      <c r="HA603"/>
      <c r="HB603"/>
      <c r="HC603"/>
      <c r="HD603"/>
      <c r="HE603"/>
      <c r="HF603"/>
      <c r="HG603"/>
    </row>
    <row r="604" spans="1:215" s="7" customFormat="1" ht="18" customHeight="1">
      <c r="A604" s="27" t="s">
        <v>914</v>
      </c>
      <c r="B604" s="14">
        <v>8435134840550</v>
      </c>
      <c r="C604" s="19" t="s">
        <v>930</v>
      </c>
      <c r="D604" s="16" t="s">
        <v>1368</v>
      </c>
      <c r="E604" s="16" t="s">
        <v>1366</v>
      </c>
      <c r="F604" s="16" t="s">
        <v>1364</v>
      </c>
      <c r="G604" s="21">
        <v>1</v>
      </c>
      <c r="H604" s="19" t="s">
        <v>866</v>
      </c>
      <c r="I604" s="17">
        <v>498</v>
      </c>
      <c r="J604" s="20" t="s">
        <v>287</v>
      </c>
      <c r="K604" s="28" t="s">
        <v>1344</v>
      </c>
      <c r="L604" s="51">
        <v>7285</v>
      </c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  <c r="EI604"/>
      <c r="EJ604"/>
      <c r="EK604"/>
      <c r="EL604"/>
      <c r="EM604"/>
      <c r="EN604"/>
      <c r="EO604"/>
      <c r="EP604"/>
      <c r="EQ604"/>
      <c r="ER604"/>
      <c r="ES604"/>
      <c r="ET604"/>
      <c r="EU604"/>
      <c r="EV604"/>
      <c r="EW604"/>
      <c r="EX604"/>
      <c r="EY604"/>
      <c r="EZ604"/>
      <c r="FA604"/>
      <c r="FB604"/>
      <c r="FC604"/>
      <c r="FD604"/>
      <c r="FE604"/>
      <c r="FF604"/>
      <c r="FG604"/>
      <c r="FH604"/>
      <c r="FI604"/>
      <c r="FJ604"/>
      <c r="FK604"/>
      <c r="FL604"/>
      <c r="FM604"/>
      <c r="FN604"/>
      <c r="FO604"/>
      <c r="FP604"/>
      <c r="FQ604"/>
      <c r="FR604"/>
      <c r="FS604"/>
      <c r="FT604"/>
      <c r="FU604"/>
      <c r="FV604"/>
      <c r="FW604"/>
      <c r="FX604"/>
      <c r="FY604"/>
      <c r="FZ604"/>
      <c r="GA604"/>
      <c r="GB604"/>
      <c r="GC604"/>
      <c r="GD604"/>
      <c r="GE604"/>
      <c r="GF604"/>
      <c r="GG604"/>
      <c r="GH604"/>
      <c r="GI604"/>
      <c r="GJ604"/>
      <c r="GK604"/>
      <c r="GL604"/>
      <c r="GM604"/>
      <c r="GN604"/>
      <c r="GO604"/>
      <c r="GP604"/>
      <c r="GQ604"/>
      <c r="GR604"/>
      <c r="GS604"/>
      <c r="GT604"/>
      <c r="GU604"/>
      <c r="GV604"/>
      <c r="GW604"/>
      <c r="GX604"/>
      <c r="GY604"/>
      <c r="GZ604"/>
      <c r="HA604"/>
      <c r="HB604"/>
      <c r="HC604"/>
      <c r="HD604"/>
      <c r="HE604"/>
      <c r="HF604"/>
      <c r="HG604"/>
    </row>
    <row r="605" spans="1:215" s="7" customFormat="1" ht="18" customHeight="1">
      <c r="A605" s="27" t="s">
        <v>915</v>
      </c>
      <c r="B605" s="14">
        <v>8435134840567</v>
      </c>
      <c r="C605" s="19" t="s">
        <v>931</v>
      </c>
      <c r="D605" s="16" t="s">
        <v>1368</v>
      </c>
      <c r="E605" s="16" t="s">
        <v>1365</v>
      </c>
      <c r="F605" s="16" t="s">
        <v>1364</v>
      </c>
      <c r="G605" s="21">
        <v>1</v>
      </c>
      <c r="H605" s="19" t="s">
        <v>866</v>
      </c>
      <c r="I605" s="17">
        <v>458</v>
      </c>
      <c r="J605" s="20" t="s">
        <v>285</v>
      </c>
      <c r="K605" s="28" t="s">
        <v>1291</v>
      </c>
      <c r="L605" s="51">
        <v>6735</v>
      </c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  <c r="EI605"/>
      <c r="EJ605"/>
      <c r="EK605"/>
      <c r="EL605"/>
      <c r="EM605"/>
      <c r="EN605"/>
      <c r="EO605"/>
      <c r="EP605"/>
      <c r="EQ605"/>
      <c r="ER605"/>
      <c r="ES605"/>
      <c r="ET605"/>
      <c r="EU605"/>
      <c r="EV605"/>
      <c r="EW605"/>
      <c r="EX605"/>
      <c r="EY605"/>
      <c r="EZ605"/>
      <c r="FA605"/>
      <c r="FB605"/>
      <c r="FC605"/>
      <c r="FD605"/>
      <c r="FE605"/>
      <c r="FF605"/>
      <c r="FG605"/>
      <c r="FH605"/>
      <c r="FI605"/>
      <c r="FJ605"/>
      <c r="FK605"/>
      <c r="FL605"/>
      <c r="FM605"/>
      <c r="FN605"/>
      <c r="FO605"/>
      <c r="FP605"/>
      <c r="FQ605"/>
      <c r="FR605"/>
      <c r="FS605"/>
      <c r="FT605"/>
      <c r="FU605"/>
      <c r="FV605"/>
      <c r="FW605"/>
      <c r="FX605"/>
      <c r="FY605"/>
      <c r="FZ605"/>
      <c r="GA605"/>
      <c r="GB605"/>
      <c r="GC605"/>
      <c r="GD605"/>
      <c r="GE605"/>
      <c r="GF605"/>
      <c r="GG605"/>
      <c r="GH605"/>
      <c r="GI605"/>
      <c r="GJ605"/>
      <c r="GK605"/>
      <c r="GL605"/>
      <c r="GM605"/>
      <c r="GN605"/>
      <c r="GO605"/>
      <c r="GP605"/>
      <c r="GQ605"/>
      <c r="GR605"/>
      <c r="GS605"/>
      <c r="GT605"/>
      <c r="GU605"/>
      <c r="GV605"/>
      <c r="GW605"/>
      <c r="GX605"/>
      <c r="GY605"/>
      <c r="GZ605"/>
      <c r="HA605"/>
      <c r="HB605"/>
      <c r="HC605"/>
      <c r="HD605"/>
      <c r="HE605"/>
      <c r="HF605"/>
      <c r="HG605"/>
    </row>
    <row r="606" spans="1:215" s="7" customFormat="1" ht="18" customHeight="1">
      <c r="A606" s="27" t="s">
        <v>916</v>
      </c>
      <c r="B606" s="14">
        <v>8435134840574</v>
      </c>
      <c r="C606" s="19" t="s">
        <v>928</v>
      </c>
      <c r="D606" s="16" t="s">
        <v>1368</v>
      </c>
      <c r="E606" s="16" t="s">
        <v>1365</v>
      </c>
      <c r="F606" s="16" t="s">
        <v>1364</v>
      </c>
      <c r="G606" s="21">
        <v>1</v>
      </c>
      <c r="H606" s="19" t="s">
        <v>866</v>
      </c>
      <c r="I606" s="17">
        <v>458</v>
      </c>
      <c r="J606" s="20" t="s">
        <v>287</v>
      </c>
      <c r="K606" s="28" t="s">
        <v>1344</v>
      </c>
      <c r="L606" s="60">
        <v>6941</v>
      </c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  <c r="EI606"/>
      <c r="EJ606"/>
      <c r="EK606"/>
      <c r="EL606"/>
      <c r="EM606"/>
      <c r="EN606"/>
      <c r="EO606"/>
      <c r="EP606"/>
      <c r="EQ606"/>
      <c r="ER606"/>
      <c r="ES606"/>
      <c r="ET606"/>
      <c r="EU606"/>
      <c r="EV606"/>
      <c r="EW606"/>
      <c r="EX606"/>
      <c r="EY606"/>
      <c r="EZ606"/>
      <c r="FA606"/>
      <c r="FB606"/>
      <c r="FC606"/>
      <c r="FD606"/>
      <c r="FE606"/>
      <c r="FF606"/>
      <c r="FG606"/>
      <c r="FH606"/>
      <c r="FI606"/>
      <c r="FJ606"/>
      <c r="FK606"/>
      <c r="FL606"/>
      <c r="FM606"/>
      <c r="FN606"/>
      <c r="FO606"/>
      <c r="FP606"/>
      <c r="FQ606"/>
      <c r="FR606"/>
      <c r="FS606"/>
      <c r="FT606"/>
      <c r="FU606"/>
      <c r="FV606"/>
      <c r="FW606"/>
      <c r="FX606"/>
      <c r="FY606"/>
      <c r="FZ606"/>
      <c r="GA606"/>
      <c r="GB606"/>
      <c r="GC606"/>
      <c r="GD606"/>
      <c r="GE606"/>
      <c r="GF606"/>
      <c r="GG606"/>
      <c r="GH606"/>
      <c r="GI606"/>
      <c r="GJ606"/>
      <c r="GK606"/>
      <c r="GL606"/>
      <c r="GM606"/>
      <c r="GN606"/>
      <c r="GO606"/>
      <c r="GP606"/>
      <c r="GQ606"/>
      <c r="GR606"/>
      <c r="GS606"/>
      <c r="GT606"/>
      <c r="GU606"/>
      <c r="GV606"/>
      <c r="GW606"/>
      <c r="GX606"/>
      <c r="GY606"/>
      <c r="GZ606"/>
      <c r="HA606"/>
      <c r="HB606"/>
      <c r="HC606"/>
      <c r="HD606"/>
      <c r="HE606"/>
      <c r="HF606"/>
      <c r="HG606"/>
    </row>
    <row r="607" spans="1:215" s="7" customFormat="1" ht="18" customHeight="1">
      <c r="A607" s="27" t="s">
        <v>917</v>
      </c>
      <c r="B607" s="14">
        <v>8435134840581</v>
      </c>
      <c r="C607" s="19" t="s">
        <v>929</v>
      </c>
      <c r="D607" s="16" t="s">
        <v>1368</v>
      </c>
      <c r="E607" s="16" t="s">
        <v>1366</v>
      </c>
      <c r="F607" s="16" t="s">
        <v>1364</v>
      </c>
      <c r="G607" s="21">
        <v>1</v>
      </c>
      <c r="H607" s="19" t="s">
        <v>866</v>
      </c>
      <c r="I607" s="17">
        <v>498</v>
      </c>
      <c r="J607" s="20" t="s">
        <v>285</v>
      </c>
      <c r="K607" s="28" t="s">
        <v>1291</v>
      </c>
      <c r="L607" s="51">
        <v>7396</v>
      </c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  <c r="EI607"/>
      <c r="EJ607"/>
      <c r="EK607"/>
      <c r="EL607"/>
      <c r="EM607"/>
      <c r="EN607"/>
      <c r="EO607"/>
      <c r="EP607"/>
      <c r="EQ607"/>
      <c r="ER607"/>
      <c r="ES607"/>
      <c r="ET607"/>
      <c r="EU607"/>
      <c r="EV607"/>
      <c r="EW607"/>
      <c r="EX607"/>
      <c r="EY607"/>
      <c r="EZ607"/>
      <c r="FA607"/>
      <c r="FB607"/>
      <c r="FC607"/>
      <c r="FD607"/>
      <c r="FE607"/>
      <c r="FF607"/>
      <c r="FG607"/>
      <c r="FH607"/>
      <c r="FI607"/>
      <c r="FJ607"/>
      <c r="FK607"/>
      <c r="FL607"/>
      <c r="FM607"/>
      <c r="FN607"/>
      <c r="FO607"/>
      <c r="FP607"/>
      <c r="FQ607"/>
      <c r="FR607"/>
      <c r="FS607"/>
      <c r="FT607"/>
      <c r="FU607"/>
      <c r="FV607"/>
      <c r="FW607"/>
      <c r="FX607"/>
      <c r="FY607"/>
      <c r="FZ607"/>
      <c r="GA607"/>
      <c r="GB607"/>
      <c r="GC607"/>
      <c r="GD607"/>
      <c r="GE607"/>
      <c r="GF607"/>
      <c r="GG607"/>
      <c r="GH607"/>
      <c r="GI607"/>
      <c r="GJ607"/>
      <c r="GK607"/>
      <c r="GL607"/>
      <c r="GM607"/>
      <c r="GN607"/>
      <c r="GO607"/>
      <c r="GP607"/>
      <c r="GQ607"/>
      <c r="GR607"/>
      <c r="GS607"/>
      <c r="GT607"/>
      <c r="GU607"/>
      <c r="GV607"/>
      <c r="GW607"/>
      <c r="GX607"/>
      <c r="GY607"/>
      <c r="GZ607"/>
      <c r="HA607"/>
      <c r="HB607"/>
      <c r="HC607"/>
      <c r="HD607"/>
      <c r="HE607"/>
      <c r="HF607"/>
      <c r="HG607"/>
    </row>
    <row r="608" spans="1:215" s="7" customFormat="1" ht="18" customHeight="1">
      <c r="A608" s="27" t="s">
        <v>918</v>
      </c>
      <c r="B608" s="14">
        <v>8435134840598</v>
      </c>
      <c r="C608" s="19" t="s">
        <v>932</v>
      </c>
      <c r="D608" s="16" t="s">
        <v>1368</v>
      </c>
      <c r="E608" s="16" t="s">
        <v>1366</v>
      </c>
      <c r="F608" s="16" t="s">
        <v>1364</v>
      </c>
      <c r="G608" s="21">
        <v>1</v>
      </c>
      <c r="H608" s="19" t="s">
        <v>866</v>
      </c>
      <c r="I608" s="17">
        <v>498</v>
      </c>
      <c r="J608" s="20" t="s">
        <v>287</v>
      </c>
      <c r="K608" s="28" t="s">
        <v>1344</v>
      </c>
      <c r="L608" s="51">
        <v>7600</v>
      </c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  <c r="EI608"/>
      <c r="EJ608"/>
      <c r="EK608"/>
      <c r="EL608"/>
      <c r="EM608"/>
      <c r="EN608"/>
      <c r="EO608"/>
      <c r="EP608"/>
      <c r="EQ608"/>
      <c r="ER608"/>
      <c r="ES608"/>
      <c r="ET608"/>
      <c r="EU608"/>
      <c r="EV608"/>
      <c r="EW608"/>
      <c r="EX608"/>
      <c r="EY608"/>
      <c r="EZ608"/>
      <c r="FA608"/>
      <c r="FB608"/>
      <c r="FC608"/>
      <c r="FD608"/>
      <c r="FE608"/>
      <c r="FF608"/>
      <c r="FG608"/>
      <c r="FH608"/>
      <c r="FI608"/>
      <c r="FJ608"/>
      <c r="FK608"/>
      <c r="FL608"/>
      <c r="FM608"/>
      <c r="FN608"/>
      <c r="FO608"/>
      <c r="FP608"/>
      <c r="FQ608"/>
      <c r="FR608"/>
      <c r="FS608"/>
      <c r="FT608"/>
      <c r="FU608"/>
      <c r="FV608"/>
      <c r="FW608"/>
      <c r="FX608"/>
      <c r="FY608"/>
      <c r="FZ608"/>
      <c r="GA608"/>
      <c r="GB608"/>
      <c r="GC608"/>
      <c r="GD608"/>
      <c r="GE608"/>
      <c r="GF608"/>
      <c r="GG608"/>
      <c r="GH608"/>
      <c r="GI608"/>
      <c r="GJ608"/>
      <c r="GK608"/>
      <c r="GL608"/>
      <c r="GM608"/>
      <c r="GN608"/>
      <c r="GO608"/>
      <c r="GP608"/>
      <c r="GQ608"/>
      <c r="GR608"/>
      <c r="GS608"/>
      <c r="GT608"/>
      <c r="GU608"/>
      <c r="GV608"/>
      <c r="GW608"/>
      <c r="GX608"/>
      <c r="GY608"/>
      <c r="GZ608"/>
      <c r="HA608"/>
      <c r="HB608"/>
      <c r="HC608"/>
      <c r="HD608"/>
      <c r="HE608"/>
      <c r="HF608"/>
      <c r="HG608"/>
    </row>
    <row r="609" spans="1:215" s="7" customFormat="1" ht="18.75" customHeight="1">
      <c r="A609" s="27" t="s">
        <v>919</v>
      </c>
      <c r="B609" s="14">
        <v>8435134840604</v>
      </c>
      <c r="C609" s="19" t="s">
        <v>934</v>
      </c>
      <c r="D609" s="16" t="s">
        <v>1368</v>
      </c>
      <c r="E609" s="16" t="s">
        <v>1365</v>
      </c>
      <c r="F609" s="16" t="s">
        <v>1364</v>
      </c>
      <c r="G609" s="21">
        <v>1</v>
      </c>
      <c r="H609" s="19" t="s">
        <v>866</v>
      </c>
      <c r="I609" s="17">
        <v>465</v>
      </c>
      <c r="J609" s="20" t="s">
        <v>286</v>
      </c>
      <c r="K609" s="28" t="s">
        <v>1340</v>
      </c>
      <c r="L609" s="51">
        <v>6534</v>
      </c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  <c r="EI609"/>
      <c r="EJ609"/>
      <c r="EK609"/>
      <c r="EL609"/>
      <c r="EM609"/>
      <c r="EN609"/>
      <c r="EO609"/>
      <c r="EP609"/>
      <c r="EQ609"/>
      <c r="ER609"/>
      <c r="ES609"/>
      <c r="ET609"/>
      <c r="EU609"/>
      <c r="EV609"/>
      <c r="EW609"/>
      <c r="EX609"/>
      <c r="EY609"/>
      <c r="EZ609"/>
      <c r="FA609"/>
      <c r="FB609"/>
      <c r="FC609"/>
      <c r="FD609"/>
      <c r="FE609"/>
      <c r="FF609"/>
      <c r="FG609"/>
      <c r="FH609"/>
      <c r="FI609"/>
      <c r="FJ609"/>
      <c r="FK609"/>
      <c r="FL609"/>
      <c r="FM609"/>
      <c r="FN609"/>
      <c r="FO609"/>
      <c r="FP609"/>
      <c r="FQ609"/>
      <c r="FR609"/>
      <c r="FS609"/>
      <c r="FT609"/>
      <c r="FU609"/>
      <c r="FV609"/>
      <c r="FW609"/>
      <c r="FX609"/>
      <c r="FY609"/>
      <c r="FZ609"/>
      <c r="GA609"/>
      <c r="GB609"/>
      <c r="GC609"/>
      <c r="GD609"/>
      <c r="GE609"/>
      <c r="GF609"/>
      <c r="GG609"/>
      <c r="GH609"/>
      <c r="GI609"/>
      <c r="GJ609"/>
      <c r="GK609"/>
      <c r="GL609"/>
      <c r="GM609"/>
      <c r="GN609"/>
      <c r="GO609"/>
      <c r="GP609"/>
      <c r="GQ609"/>
      <c r="GR609"/>
      <c r="GS609"/>
      <c r="GT609"/>
      <c r="GU609"/>
      <c r="GV609"/>
      <c r="GW609"/>
      <c r="GX609"/>
      <c r="GY609"/>
      <c r="GZ609"/>
      <c r="HA609"/>
      <c r="HB609"/>
      <c r="HC609"/>
      <c r="HD609"/>
      <c r="HE609"/>
      <c r="HF609"/>
      <c r="HG609"/>
    </row>
    <row r="610" spans="1:215" s="7" customFormat="1" ht="18.75" customHeight="1">
      <c r="A610" s="27" t="s">
        <v>920</v>
      </c>
      <c r="B610" s="14">
        <v>8435134840611</v>
      </c>
      <c r="C610" s="19" t="s">
        <v>935</v>
      </c>
      <c r="D610" s="16" t="s">
        <v>1368</v>
      </c>
      <c r="E610" s="16" t="s">
        <v>1365</v>
      </c>
      <c r="F610" s="16" t="s">
        <v>1364</v>
      </c>
      <c r="G610" s="21">
        <v>1</v>
      </c>
      <c r="H610" s="19" t="s">
        <v>866</v>
      </c>
      <c r="I610" s="17">
        <v>465</v>
      </c>
      <c r="J610" s="20" t="s">
        <v>288</v>
      </c>
      <c r="K610" s="28" t="s">
        <v>1345</v>
      </c>
      <c r="L610" s="51">
        <v>6737</v>
      </c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  <c r="EI610"/>
      <c r="EJ610"/>
      <c r="EK610"/>
      <c r="EL610"/>
      <c r="EM610"/>
      <c r="EN610"/>
      <c r="EO610"/>
      <c r="EP610"/>
      <c r="EQ610"/>
      <c r="ER610"/>
      <c r="ES610"/>
      <c r="ET610"/>
      <c r="EU610"/>
      <c r="EV610"/>
      <c r="EW610"/>
      <c r="EX610"/>
      <c r="EY610"/>
      <c r="EZ610"/>
      <c r="FA610"/>
      <c r="FB610"/>
      <c r="FC610"/>
      <c r="FD610"/>
      <c r="FE610"/>
      <c r="FF610"/>
      <c r="FG610"/>
      <c r="FH610"/>
      <c r="FI610"/>
      <c r="FJ610"/>
      <c r="FK610"/>
      <c r="FL610"/>
      <c r="FM610"/>
      <c r="FN610"/>
      <c r="FO610"/>
      <c r="FP610"/>
      <c r="FQ610"/>
      <c r="FR610"/>
      <c r="FS610"/>
      <c r="FT610"/>
      <c r="FU610"/>
      <c r="FV610"/>
      <c r="FW610"/>
      <c r="FX610"/>
      <c r="FY610"/>
      <c r="FZ610"/>
      <c r="GA610"/>
      <c r="GB610"/>
      <c r="GC610"/>
      <c r="GD610"/>
      <c r="GE610"/>
      <c r="GF610"/>
      <c r="GG610"/>
      <c r="GH610"/>
      <c r="GI610"/>
      <c r="GJ610"/>
      <c r="GK610"/>
      <c r="GL610"/>
      <c r="GM610"/>
      <c r="GN610"/>
      <c r="GO610"/>
      <c r="GP610"/>
      <c r="GQ610"/>
      <c r="GR610"/>
      <c r="GS610"/>
      <c r="GT610"/>
      <c r="GU610"/>
      <c r="GV610"/>
      <c r="GW610"/>
      <c r="GX610"/>
      <c r="GY610"/>
      <c r="GZ610"/>
      <c r="HA610"/>
      <c r="HB610"/>
      <c r="HC610"/>
      <c r="HD610"/>
      <c r="HE610"/>
      <c r="HF610"/>
      <c r="HG610"/>
    </row>
    <row r="611" spans="1:215" s="7" customFormat="1" ht="21.75" customHeight="1">
      <c r="A611" s="27" t="s">
        <v>921</v>
      </c>
      <c r="B611" s="14">
        <v>8435134840628</v>
      </c>
      <c r="C611" s="19" t="s">
        <v>936</v>
      </c>
      <c r="D611" s="16" t="s">
        <v>1368</v>
      </c>
      <c r="E611" s="16" t="s">
        <v>1366</v>
      </c>
      <c r="F611" s="16" t="s">
        <v>1364</v>
      </c>
      <c r="G611" s="21">
        <v>1</v>
      </c>
      <c r="H611" s="19" t="s">
        <v>866</v>
      </c>
      <c r="I611" s="17">
        <v>512</v>
      </c>
      <c r="J611" s="20" t="s">
        <v>286</v>
      </c>
      <c r="K611" s="28" t="s">
        <v>1340</v>
      </c>
      <c r="L611" s="51">
        <v>7309</v>
      </c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  <c r="EI611"/>
      <c r="EJ611"/>
      <c r="EK611"/>
      <c r="EL611"/>
      <c r="EM611"/>
      <c r="EN611"/>
      <c r="EO611"/>
      <c r="EP611"/>
      <c r="EQ611"/>
      <c r="ER611"/>
      <c r="ES611"/>
      <c r="ET611"/>
      <c r="EU611"/>
      <c r="EV611"/>
      <c r="EW611"/>
      <c r="EX611"/>
      <c r="EY611"/>
      <c r="EZ611"/>
      <c r="FA611"/>
      <c r="FB611"/>
      <c r="FC611"/>
      <c r="FD611"/>
      <c r="FE611"/>
      <c r="FF611"/>
      <c r="FG611"/>
      <c r="FH611"/>
      <c r="FI611"/>
      <c r="FJ611"/>
      <c r="FK611"/>
      <c r="FL611"/>
      <c r="FM611"/>
      <c r="FN611"/>
      <c r="FO611"/>
      <c r="FP611"/>
      <c r="FQ611"/>
      <c r="FR611"/>
      <c r="FS611"/>
      <c r="FT611"/>
      <c r="FU611"/>
      <c r="FV611"/>
      <c r="FW611"/>
      <c r="FX611"/>
      <c r="FY611"/>
      <c r="FZ611"/>
      <c r="GA611"/>
      <c r="GB611"/>
      <c r="GC611"/>
      <c r="GD611"/>
      <c r="GE611"/>
      <c r="GF611"/>
      <c r="GG611"/>
      <c r="GH611"/>
      <c r="GI611"/>
      <c r="GJ611"/>
      <c r="GK611"/>
      <c r="GL611"/>
      <c r="GM611"/>
      <c r="GN611"/>
      <c r="GO611"/>
      <c r="GP611"/>
      <c r="GQ611"/>
      <c r="GR611"/>
      <c r="GS611"/>
      <c r="GT611"/>
      <c r="GU611"/>
      <c r="GV611"/>
      <c r="GW611"/>
      <c r="GX611"/>
      <c r="GY611"/>
      <c r="GZ611"/>
      <c r="HA611"/>
      <c r="HB611"/>
      <c r="HC611"/>
      <c r="HD611"/>
      <c r="HE611"/>
      <c r="HF611"/>
      <c r="HG611"/>
    </row>
    <row r="612" spans="1:215" s="7" customFormat="1">
      <c r="A612" s="27" t="s">
        <v>922</v>
      </c>
      <c r="B612" s="14">
        <v>8435134840635</v>
      </c>
      <c r="C612" s="19" t="s">
        <v>937</v>
      </c>
      <c r="D612" s="16" t="s">
        <v>1368</v>
      </c>
      <c r="E612" s="16" t="s">
        <v>1366</v>
      </c>
      <c r="F612" s="16" t="s">
        <v>1364</v>
      </c>
      <c r="G612" s="21">
        <v>1</v>
      </c>
      <c r="H612" s="19" t="s">
        <v>866</v>
      </c>
      <c r="I612" s="17">
        <v>512</v>
      </c>
      <c r="J612" s="20" t="s">
        <v>288</v>
      </c>
      <c r="K612" s="28" t="s">
        <v>1345</v>
      </c>
      <c r="L612" s="51">
        <v>7511</v>
      </c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  <c r="EI612"/>
      <c r="EJ612"/>
      <c r="EK612"/>
      <c r="EL612"/>
      <c r="EM612"/>
      <c r="EN612"/>
      <c r="EO612"/>
      <c r="EP612"/>
      <c r="EQ612"/>
      <c r="ER612"/>
      <c r="ES612"/>
      <c r="ET612"/>
      <c r="EU612"/>
      <c r="EV612"/>
      <c r="EW612"/>
      <c r="EX612"/>
      <c r="EY612"/>
      <c r="EZ612"/>
      <c r="FA612"/>
      <c r="FB612"/>
      <c r="FC612"/>
      <c r="FD612"/>
      <c r="FE612"/>
      <c r="FF612"/>
      <c r="FG612"/>
      <c r="FH612"/>
      <c r="FI612"/>
      <c r="FJ612"/>
      <c r="FK612"/>
      <c r="FL612"/>
      <c r="FM612"/>
      <c r="FN612"/>
      <c r="FO612"/>
      <c r="FP612"/>
      <c r="FQ612"/>
      <c r="FR612"/>
      <c r="FS612"/>
      <c r="FT612"/>
      <c r="FU612"/>
      <c r="FV612"/>
      <c r="FW612"/>
      <c r="FX612"/>
      <c r="FY612"/>
      <c r="FZ612"/>
      <c r="GA612"/>
      <c r="GB612"/>
      <c r="GC612"/>
      <c r="GD612"/>
      <c r="GE612"/>
      <c r="GF612"/>
      <c r="GG612"/>
      <c r="GH612"/>
      <c r="GI612"/>
      <c r="GJ612"/>
      <c r="GK612"/>
      <c r="GL612"/>
      <c r="GM612"/>
      <c r="GN612"/>
      <c r="GO612"/>
      <c r="GP612"/>
      <c r="GQ612"/>
      <c r="GR612"/>
      <c r="GS612"/>
      <c r="GT612"/>
      <c r="GU612"/>
      <c r="GV612"/>
      <c r="GW612"/>
      <c r="GX612"/>
      <c r="GY612"/>
      <c r="GZ612"/>
      <c r="HA612"/>
      <c r="HB612"/>
      <c r="HC612"/>
      <c r="HD612"/>
      <c r="HE612"/>
      <c r="HF612"/>
      <c r="HG612"/>
    </row>
    <row r="613" spans="1:215" s="7" customFormat="1">
      <c r="A613" s="27" t="s">
        <v>923</v>
      </c>
      <c r="B613" s="14">
        <v>8435134840642</v>
      </c>
      <c r="C613" s="19" t="s">
        <v>938</v>
      </c>
      <c r="D613" s="16" t="s">
        <v>1368</v>
      </c>
      <c r="E613" s="16" t="s">
        <v>1365</v>
      </c>
      <c r="F613" s="16" t="s">
        <v>1364</v>
      </c>
      <c r="G613" s="21">
        <v>1</v>
      </c>
      <c r="H613" s="19" t="s">
        <v>866</v>
      </c>
      <c r="I613" s="17">
        <v>465</v>
      </c>
      <c r="J613" s="20" t="s">
        <v>286</v>
      </c>
      <c r="K613" s="28" t="s">
        <v>1340</v>
      </c>
      <c r="L613" s="51">
        <v>6850</v>
      </c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  <c r="EI613"/>
      <c r="EJ613"/>
      <c r="EK613"/>
      <c r="EL613"/>
      <c r="EM613"/>
      <c r="EN613"/>
      <c r="EO613"/>
      <c r="EP613"/>
      <c r="EQ613"/>
      <c r="ER613"/>
      <c r="ES613"/>
      <c r="ET613"/>
      <c r="EU613"/>
      <c r="EV613"/>
      <c r="EW613"/>
      <c r="EX613"/>
      <c r="EY613"/>
      <c r="EZ613"/>
      <c r="FA613"/>
      <c r="FB613"/>
      <c r="FC613"/>
      <c r="FD613"/>
      <c r="FE613"/>
      <c r="FF613"/>
      <c r="FG613"/>
      <c r="FH613"/>
      <c r="FI613"/>
      <c r="FJ613"/>
      <c r="FK613"/>
      <c r="FL613"/>
      <c r="FM613"/>
      <c r="FN613"/>
      <c r="FO613"/>
      <c r="FP613"/>
      <c r="FQ613"/>
      <c r="FR613"/>
      <c r="FS613"/>
      <c r="FT613"/>
      <c r="FU613"/>
      <c r="FV613"/>
      <c r="FW613"/>
      <c r="FX613"/>
      <c r="FY613"/>
      <c r="FZ613"/>
      <c r="GA613"/>
      <c r="GB613"/>
      <c r="GC613"/>
      <c r="GD613"/>
      <c r="GE613"/>
      <c r="GF613"/>
      <c r="GG613"/>
      <c r="GH613"/>
      <c r="GI613"/>
      <c r="GJ613"/>
      <c r="GK613"/>
      <c r="GL613"/>
      <c r="GM613"/>
      <c r="GN613"/>
      <c r="GO613"/>
      <c r="GP613"/>
      <c r="GQ613"/>
      <c r="GR613"/>
      <c r="GS613"/>
      <c r="GT613"/>
      <c r="GU613"/>
      <c r="GV613"/>
      <c r="GW613"/>
      <c r="GX613"/>
      <c r="GY613"/>
      <c r="GZ613"/>
      <c r="HA613"/>
      <c r="HB613"/>
      <c r="HC613"/>
      <c r="HD613"/>
      <c r="HE613"/>
      <c r="HF613"/>
      <c r="HG613"/>
    </row>
    <row r="614" spans="1:215" s="7" customFormat="1" ht="18" customHeight="1">
      <c r="A614" s="27" t="s">
        <v>924</v>
      </c>
      <c r="B614" s="14">
        <v>8435134840659</v>
      </c>
      <c r="C614" s="19" t="s">
        <v>939</v>
      </c>
      <c r="D614" s="16" t="s">
        <v>1368</v>
      </c>
      <c r="E614" s="16" t="s">
        <v>1365</v>
      </c>
      <c r="F614" s="16" t="s">
        <v>1364</v>
      </c>
      <c r="G614" s="21">
        <v>1</v>
      </c>
      <c r="H614" s="19" t="s">
        <v>866</v>
      </c>
      <c r="I614" s="17">
        <v>465</v>
      </c>
      <c r="J614" s="20" t="s">
        <v>288</v>
      </c>
      <c r="K614" s="28" t="s">
        <v>1345</v>
      </c>
      <c r="L614" s="51">
        <v>7057</v>
      </c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  <c r="EI614"/>
      <c r="EJ614"/>
      <c r="EK614"/>
      <c r="EL614"/>
      <c r="EM614"/>
      <c r="EN614"/>
      <c r="EO614"/>
      <c r="EP614"/>
      <c r="EQ614"/>
      <c r="ER614"/>
      <c r="ES614"/>
      <c r="ET614"/>
      <c r="EU614"/>
      <c r="EV614"/>
      <c r="EW614"/>
      <c r="EX614"/>
      <c r="EY614"/>
      <c r="EZ614"/>
      <c r="FA614"/>
      <c r="FB614"/>
      <c r="FC614"/>
      <c r="FD614"/>
      <c r="FE614"/>
      <c r="FF614"/>
      <c r="FG614"/>
      <c r="FH614"/>
      <c r="FI614"/>
      <c r="FJ614"/>
      <c r="FK614"/>
      <c r="FL614"/>
      <c r="FM614"/>
      <c r="FN614"/>
      <c r="FO614"/>
      <c r="FP614"/>
      <c r="FQ614"/>
      <c r="FR614"/>
      <c r="FS614"/>
      <c r="FT614"/>
      <c r="FU614"/>
      <c r="FV614"/>
      <c r="FW614"/>
      <c r="FX614"/>
      <c r="FY614"/>
      <c r="FZ614"/>
      <c r="GA614"/>
      <c r="GB614"/>
      <c r="GC614"/>
      <c r="GD614"/>
      <c r="GE614"/>
      <c r="GF614"/>
      <c r="GG614"/>
      <c r="GH614"/>
      <c r="GI614"/>
      <c r="GJ614"/>
      <c r="GK614"/>
      <c r="GL614"/>
      <c r="GM614"/>
      <c r="GN614"/>
      <c r="GO614"/>
      <c r="GP614"/>
      <c r="GQ614"/>
      <c r="GR614"/>
      <c r="GS614"/>
      <c r="GT614"/>
      <c r="GU614"/>
      <c r="GV614"/>
      <c r="GW614"/>
      <c r="GX614"/>
      <c r="GY614"/>
      <c r="GZ614"/>
      <c r="HA614"/>
      <c r="HB614"/>
      <c r="HC614"/>
      <c r="HD614"/>
      <c r="HE614"/>
      <c r="HF614"/>
      <c r="HG614"/>
    </row>
    <row r="615" spans="1:215" s="7" customFormat="1" ht="18" customHeight="1">
      <c r="A615" s="27" t="s">
        <v>925</v>
      </c>
      <c r="B615" s="14">
        <v>8435134840666</v>
      </c>
      <c r="C615" s="19" t="s">
        <v>940</v>
      </c>
      <c r="D615" s="16" t="s">
        <v>1368</v>
      </c>
      <c r="E615" s="16" t="s">
        <v>1366</v>
      </c>
      <c r="F615" s="16" t="s">
        <v>1364</v>
      </c>
      <c r="G615" s="21">
        <v>1</v>
      </c>
      <c r="H615" s="19" t="s">
        <v>866</v>
      </c>
      <c r="I615" s="17">
        <v>512</v>
      </c>
      <c r="J615" s="20" t="s">
        <v>286</v>
      </c>
      <c r="K615" s="28" t="s">
        <v>1340</v>
      </c>
      <c r="L615" s="51">
        <v>7625</v>
      </c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  <c r="EI615"/>
      <c r="EJ615"/>
      <c r="EK615"/>
      <c r="EL615"/>
      <c r="EM615"/>
      <c r="EN615"/>
      <c r="EO615"/>
      <c r="EP615"/>
      <c r="EQ615"/>
      <c r="ER615"/>
      <c r="ES615"/>
      <c r="ET615"/>
      <c r="EU615"/>
      <c r="EV615"/>
      <c r="EW615"/>
      <c r="EX615"/>
      <c r="EY615"/>
      <c r="EZ615"/>
      <c r="FA615"/>
      <c r="FB615"/>
      <c r="FC615"/>
      <c r="FD615"/>
      <c r="FE615"/>
      <c r="FF615"/>
      <c r="FG615"/>
      <c r="FH615"/>
      <c r="FI615"/>
      <c r="FJ615"/>
      <c r="FK615"/>
      <c r="FL615"/>
      <c r="FM615"/>
      <c r="FN615"/>
      <c r="FO615"/>
      <c r="FP615"/>
      <c r="FQ615"/>
      <c r="FR615"/>
      <c r="FS615"/>
      <c r="FT615"/>
      <c r="FU615"/>
      <c r="FV615"/>
      <c r="FW615"/>
      <c r="FX615"/>
      <c r="FY615"/>
      <c r="FZ615"/>
      <c r="GA615"/>
      <c r="GB615"/>
      <c r="GC615"/>
      <c r="GD615"/>
      <c r="GE615"/>
      <c r="GF615"/>
      <c r="GG615"/>
      <c r="GH615"/>
      <c r="GI615"/>
      <c r="GJ615"/>
      <c r="GK615"/>
      <c r="GL615"/>
      <c r="GM615"/>
      <c r="GN615"/>
      <c r="GO615"/>
      <c r="GP615"/>
      <c r="GQ615"/>
      <c r="GR615"/>
      <c r="GS615"/>
      <c r="GT615"/>
      <c r="GU615"/>
      <c r="GV615"/>
      <c r="GW615"/>
      <c r="GX615"/>
      <c r="GY615"/>
      <c r="GZ615"/>
      <c r="HA615"/>
      <c r="HB615"/>
      <c r="HC615"/>
      <c r="HD615"/>
      <c r="HE615"/>
      <c r="HF615"/>
      <c r="HG615"/>
    </row>
    <row r="616" spans="1:215" s="7" customFormat="1" ht="18" customHeight="1">
      <c r="A616" s="27" t="s">
        <v>926</v>
      </c>
      <c r="B616" s="14">
        <v>8435134840673</v>
      </c>
      <c r="C616" s="19" t="s">
        <v>941</v>
      </c>
      <c r="D616" s="16" t="s">
        <v>1368</v>
      </c>
      <c r="E616" s="16" t="s">
        <v>1366</v>
      </c>
      <c r="F616" s="16" t="s">
        <v>1364</v>
      </c>
      <c r="G616" s="21">
        <v>1</v>
      </c>
      <c r="H616" s="19" t="s">
        <v>866</v>
      </c>
      <c r="I616" s="17">
        <v>512</v>
      </c>
      <c r="J616" s="20" t="s">
        <v>288</v>
      </c>
      <c r="K616" s="28" t="s">
        <v>1345</v>
      </c>
      <c r="L616" s="51">
        <v>7828</v>
      </c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  <c r="EI616"/>
      <c r="EJ616"/>
      <c r="EK616"/>
      <c r="EL616"/>
      <c r="EM616"/>
      <c r="EN616"/>
      <c r="EO616"/>
      <c r="EP616"/>
      <c r="EQ616"/>
      <c r="ER616"/>
      <c r="ES616"/>
      <c r="ET616"/>
      <c r="EU616"/>
      <c r="EV616"/>
      <c r="EW616"/>
      <c r="EX616"/>
      <c r="EY616"/>
      <c r="EZ616"/>
      <c r="FA616"/>
      <c r="FB616"/>
      <c r="FC616"/>
      <c r="FD616"/>
      <c r="FE616"/>
      <c r="FF616"/>
      <c r="FG616"/>
      <c r="FH616"/>
      <c r="FI616"/>
      <c r="FJ616"/>
      <c r="FK616"/>
      <c r="FL616"/>
      <c r="FM616"/>
      <c r="FN616"/>
      <c r="FO616"/>
      <c r="FP616"/>
      <c r="FQ616"/>
      <c r="FR616"/>
      <c r="FS616"/>
      <c r="FT616"/>
      <c r="FU616"/>
      <c r="FV616"/>
      <c r="FW616"/>
      <c r="FX616"/>
      <c r="FY616"/>
      <c r="FZ616"/>
      <c r="GA616"/>
      <c r="GB616"/>
      <c r="GC616"/>
      <c r="GD616"/>
      <c r="GE616"/>
      <c r="GF616"/>
      <c r="GG616"/>
      <c r="GH616"/>
      <c r="GI616"/>
      <c r="GJ616"/>
      <c r="GK616"/>
      <c r="GL616"/>
      <c r="GM616"/>
      <c r="GN616"/>
      <c r="GO616"/>
      <c r="GP616"/>
      <c r="GQ616"/>
      <c r="GR616"/>
      <c r="GS616"/>
      <c r="GT616"/>
      <c r="GU616"/>
      <c r="GV616"/>
      <c r="GW616"/>
      <c r="GX616"/>
      <c r="GY616"/>
      <c r="GZ616"/>
      <c r="HA616"/>
      <c r="HB616"/>
      <c r="HC616"/>
      <c r="HD616"/>
      <c r="HE616"/>
      <c r="HF616"/>
      <c r="HG616"/>
    </row>
    <row r="617" spans="1:215" s="7" customFormat="1" ht="18" customHeight="1">
      <c r="A617" s="27" t="s">
        <v>942</v>
      </c>
      <c r="B617" s="14">
        <v>8435134840680</v>
      </c>
      <c r="C617" s="19" t="s">
        <v>958</v>
      </c>
      <c r="D617" s="16" t="s">
        <v>1368</v>
      </c>
      <c r="E617" s="16" t="s">
        <v>1365</v>
      </c>
      <c r="F617" s="16" t="s">
        <v>1364</v>
      </c>
      <c r="G617" s="21">
        <v>1</v>
      </c>
      <c r="H617" s="19" t="s">
        <v>866</v>
      </c>
      <c r="I617" s="17" t="s">
        <v>570</v>
      </c>
      <c r="J617" s="20" t="s">
        <v>289</v>
      </c>
      <c r="K617" s="28" t="s">
        <v>1291</v>
      </c>
      <c r="L617" s="51">
        <v>6593</v>
      </c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  <c r="EI617"/>
      <c r="EJ617"/>
      <c r="EK617"/>
      <c r="EL617"/>
      <c r="EM617"/>
      <c r="EN617"/>
      <c r="EO617"/>
      <c r="EP617"/>
      <c r="EQ617"/>
      <c r="ER617"/>
      <c r="ES617"/>
      <c r="ET617"/>
      <c r="EU617"/>
      <c r="EV617"/>
      <c r="EW617"/>
      <c r="EX617"/>
      <c r="EY617"/>
      <c r="EZ617"/>
      <c r="FA617"/>
      <c r="FB617"/>
      <c r="FC617"/>
      <c r="FD617"/>
      <c r="FE617"/>
      <c r="FF617"/>
      <c r="FG617"/>
      <c r="FH617"/>
      <c r="FI617"/>
      <c r="FJ617"/>
      <c r="FK617"/>
      <c r="FL617"/>
      <c r="FM617"/>
      <c r="FN617"/>
      <c r="FO617"/>
      <c r="FP617"/>
      <c r="FQ617"/>
      <c r="FR617"/>
      <c r="FS617"/>
      <c r="FT617"/>
      <c r="FU617"/>
      <c r="FV617"/>
      <c r="FW617"/>
      <c r="FX617"/>
      <c r="FY617"/>
      <c r="FZ617"/>
      <c r="GA617"/>
      <c r="GB617"/>
      <c r="GC617"/>
      <c r="GD617"/>
      <c r="GE617"/>
      <c r="GF617"/>
      <c r="GG617"/>
      <c r="GH617"/>
      <c r="GI617"/>
      <c r="GJ617"/>
      <c r="GK617"/>
      <c r="GL617"/>
      <c r="GM617"/>
      <c r="GN617"/>
      <c r="GO617"/>
      <c r="GP617"/>
      <c r="GQ617"/>
      <c r="GR617"/>
      <c r="GS617"/>
      <c r="GT617"/>
      <c r="GU617"/>
      <c r="GV617"/>
      <c r="GW617"/>
      <c r="GX617"/>
      <c r="GY617"/>
      <c r="GZ617"/>
      <c r="HA617"/>
      <c r="HB617"/>
      <c r="HC617"/>
      <c r="HD617"/>
      <c r="HE617"/>
      <c r="HF617"/>
      <c r="HG617"/>
    </row>
    <row r="618" spans="1:215" s="7" customFormat="1" ht="18" customHeight="1">
      <c r="A618" s="27" t="s">
        <v>943</v>
      </c>
      <c r="B618" s="14">
        <v>8435134840697</v>
      </c>
      <c r="C618" s="19" t="s">
        <v>959</v>
      </c>
      <c r="D618" s="16" t="s">
        <v>1368</v>
      </c>
      <c r="E618" s="16" t="s">
        <v>1365</v>
      </c>
      <c r="F618" s="16" t="s">
        <v>1364</v>
      </c>
      <c r="G618" s="21">
        <v>1</v>
      </c>
      <c r="H618" s="19" t="s">
        <v>866</v>
      </c>
      <c r="I618" s="17" t="s">
        <v>570</v>
      </c>
      <c r="J618" s="20" t="s">
        <v>289</v>
      </c>
      <c r="K618" s="28" t="s">
        <v>1291</v>
      </c>
      <c r="L618" s="51">
        <v>6794</v>
      </c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  <c r="EI618"/>
      <c r="EJ618"/>
      <c r="EK618"/>
      <c r="EL618"/>
      <c r="EM618"/>
      <c r="EN618"/>
      <c r="EO618"/>
      <c r="EP618"/>
      <c r="EQ618"/>
      <c r="ER618"/>
      <c r="ES618"/>
      <c r="ET618"/>
      <c r="EU618"/>
      <c r="EV618"/>
      <c r="EW618"/>
      <c r="EX618"/>
      <c r="EY618"/>
      <c r="EZ618"/>
      <c r="FA618"/>
      <c r="FB618"/>
      <c r="FC618"/>
      <c r="FD618"/>
      <c r="FE618"/>
      <c r="FF618"/>
      <c r="FG618"/>
      <c r="FH618"/>
      <c r="FI618"/>
      <c r="FJ618"/>
      <c r="FK618"/>
      <c r="FL618"/>
      <c r="FM618"/>
      <c r="FN618"/>
      <c r="FO618"/>
      <c r="FP618"/>
      <c r="FQ618"/>
      <c r="FR618"/>
      <c r="FS618"/>
      <c r="FT618"/>
      <c r="FU618"/>
      <c r="FV618"/>
      <c r="FW618"/>
      <c r="FX618"/>
      <c r="FY618"/>
      <c r="FZ618"/>
      <c r="GA618"/>
      <c r="GB618"/>
      <c r="GC618"/>
      <c r="GD618"/>
      <c r="GE618"/>
      <c r="GF618"/>
      <c r="GG618"/>
      <c r="GH618"/>
      <c r="GI618"/>
      <c r="GJ618"/>
      <c r="GK618"/>
      <c r="GL618"/>
      <c r="GM618"/>
      <c r="GN618"/>
      <c r="GO618"/>
      <c r="GP618"/>
      <c r="GQ618"/>
      <c r="GR618"/>
      <c r="GS618"/>
      <c r="GT618"/>
      <c r="GU618"/>
      <c r="GV618"/>
      <c r="GW618"/>
      <c r="GX618"/>
      <c r="GY618"/>
      <c r="GZ618"/>
      <c r="HA618"/>
      <c r="HB618"/>
      <c r="HC618"/>
      <c r="HD618"/>
      <c r="HE618"/>
      <c r="HF618"/>
      <c r="HG618"/>
    </row>
    <row r="619" spans="1:215" s="7" customFormat="1" ht="18" customHeight="1">
      <c r="A619" s="27" t="s">
        <v>944</v>
      </c>
      <c r="B619" s="14">
        <v>8435134840703</v>
      </c>
      <c r="C619" s="19" t="s">
        <v>960</v>
      </c>
      <c r="D619" s="16" t="s">
        <v>1368</v>
      </c>
      <c r="E619" s="16" t="s">
        <v>1366</v>
      </c>
      <c r="F619" s="16" t="s">
        <v>1364</v>
      </c>
      <c r="G619" s="21">
        <v>1</v>
      </c>
      <c r="H619" s="19" t="s">
        <v>866</v>
      </c>
      <c r="I619" s="17" t="s">
        <v>571</v>
      </c>
      <c r="J619" s="20" t="s">
        <v>290</v>
      </c>
      <c r="K619" s="28" t="s">
        <v>1340</v>
      </c>
      <c r="L619" s="51">
        <v>7252</v>
      </c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  <c r="EI619"/>
      <c r="EJ619"/>
      <c r="EK619"/>
      <c r="EL619"/>
      <c r="EM619"/>
      <c r="EN619"/>
      <c r="EO619"/>
      <c r="EP619"/>
      <c r="EQ619"/>
      <c r="ER619"/>
      <c r="ES619"/>
      <c r="ET619"/>
      <c r="EU619"/>
      <c r="EV619"/>
      <c r="EW619"/>
      <c r="EX619"/>
      <c r="EY619"/>
      <c r="EZ619"/>
      <c r="FA619"/>
      <c r="FB619"/>
      <c r="FC619"/>
      <c r="FD619"/>
      <c r="FE619"/>
      <c r="FF619"/>
      <c r="FG619"/>
      <c r="FH619"/>
      <c r="FI619"/>
      <c r="FJ619"/>
      <c r="FK619"/>
      <c r="FL619"/>
      <c r="FM619"/>
      <c r="FN619"/>
      <c r="FO619"/>
      <c r="FP619"/>
      <c r="FQ619"/>
      <c r="FR619"/>
      <c r="FS619"/>
      <c r="FT619"/>
      <c r="FU619"/>
      <c r="FV619"/>
      <c r="FW619"/>
      <c r="FX619"/>
      <c r="FY619"/>
      <c r="FZ619"/>
      <c r="GA619"/>
      <c r="GB619"/>
      <c r="GC619"/>
      <c r="GD619"/>
      <c r="GE619"/>
      <c r="GF619"/>
      <c r="GG619"/>
      <c r="GH619"/>
      <c r="GI619"/>
      <c r="GJ619"/>
      <c r="GK619"/>
      <c r="GL619"/>
      <c r="GM619"/>
      <c r="GN619"/>
      <c r="GO619"/>
      <c r="GP619"/>
      <c r="GQ619"/>
      <c r="GR619"/>
      <c r="GS619"/>
      <c r="GT619"/>
      <c r="GU619"/>
      <c r="GV619"/>
      <c r="GW619"/>
      <c r="GX619"/>
      <c r="GY619"/>
      <c r="GZ619"/>
      <c r="HA619"/>
      <c r="HB619"/>
      <c r="HC619"/>
      <c r="HD619"/>
      <c r="HE619"/>
      <c r="HF619"/>
      <c r="HG619"/>
    </row>
    <row r="620" spans="1:215" s="7" customFormat="1" ht="18" customHeight="1">
      <c r="A620" s="27" t="s">
        <v>945</v>
      </c>
      <c r="B620" s="14">
        <v>8435134840710</v>
      </c>
      <c r="C620" s="19" t="s">
        <v>961</v>
      </c>
      <c r="D620" s="16" t="s">
        <v>1368</v>
      </c>
      <c r="E620" s="16" t="s">
        <v>1366</v>
      </c>
      <c r="F620" s="16" t="s">
        <v>1364</v>
      </c>
      <c r="G620" s="21">
        <v>1</v>
      </c>
      <c r="H620" s="19" t="s">
        <v>866</v>
      </c>
      <c r="I620" s="17" t="s">
        <v>571</v>
      </c>
      <c r="J620" s="20" t="s">
        <v>290</v>
      </c>
      <c r="K620" s="28" t="s">
        <v>1340</v>
      </c>
      <c r="L620" s="51">
        <v>7456</v>
      </c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  <c r="EI620"/>
      <c r="EJ620"/>
      <c r="EK620"/>
      <c r="EL620"/>
      <c r="EM620"/>
      <c r="EN620"/>
      <c r="EO620"/>
      <c r="EP620"/>
      <c r="EQ620"/>
      <c r="ER620"/>
      <c r="ES620"/>
      <c r="ET620"/>
      <c r="EU620"/>
      <c r="EV620"/>
      <c r="EW620"/>
      <c r="EX620"/>
      <c r="EY620"/>
      <c r="EZ620"/>
      <c r="FA620"/>
      <c r="FB620"/>
      <c r="FC620"/>
      <c r="FD620"/>
      <c r="FE620"/>
      <c r="FF620"/>
      <c r="FG620"/>
      <c r="FH620"/>
      <c r="FI620"/>
      <c r="FJ620"/>
      <c r="FK620"/>
      <c r="FL620"/>
      <c r="FM620"/>
      <c r="FN620"/>
      <c r="FO620"/>
      <c r="FP620"/>
      <c r="FQ620"/>
      <c r="FR620"/>
      <c r="FS620"/>
      <c r="FT620"/>
      <c r="FU620"/>
      <c r="FV620"/>
      <c r="FW620"/>
      <c r="FX620"/>
      <c r="FY620"/>
      <c r="FZ620"/>
      <c r="GA620"/>
      <c r="GB620"/>
      <c r="GC620"/>
      <c r="GD620"/>
      <c r="GE620"/>
      <c r="GF620"/>
      <c r="GG620"/>
      <c r="GH620"/>
      <c r="GI620"/>
      <c r="GJ620"/>
      <c r="GK620"/>
      <c r="GL620"/>
      <c r="GM620"/>
      <c r="GN620"/>
      <c r="GO620"/>
      <c r="GP620"/>
      <c r="GQ620"/>
      <c r="GR620"/>
      <c r="GS620"/>
      <c r="GT620"/>
      <c r="GU620"/>
      <c r="GV620"/>
      <c r="GW620"/>
      <c r="GX620"/>
      <c r="GY620"/>
      <c r="GZ620"/>
      <c r="HA620"/>
      <c r="HB620"/>
      <c r="HC620"/>
      <c r="HD620"/>
      <c r="HE620"/>
      <c r="HF620"/>
      <c r="HG620"/>
    </row>
    <row r="621" spans="1:215" s="7" customFormat="1" ht="18" customHeight="1">
      <c r="A621" s="27" t="s">
        <v>946</v>
      </c>
      <c r="B621" s="14">
        <v>8435134840727</v>
      </c>
      <c r="C621" s="19" t="s">
        <v>962</v>
      </c>
      <c r="D621" s="16" t="s">
        <v>1368</v>
      </c>
      <c r="E621" s="16" t="s">
        <v>1365</v>
      </c>
      <c r="F621" s="16" t="s">
        <v>1364</v>
      </c>
      <c r="G621" s="21">
        <v>1</v>
      </c>
      <c r="H621" s="19" t="s">
        <v>866</v>
      </c>
      <c r="I621" s="17" t="s">
        <v>570</v>
      </c>
      <c r="J621" s="20" t="s">
        <v>289</v>
      </c>
      <c r="K621" s="28" t="s">
        <v>1291</v>
      </c>
      <c r="L621" s="51">
        <v>6907</v>
      </c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  <c r="EI621"/>
      <c r="EJ621"/>
      <c r="EK621"/>
      <c r="EL621"/>
      <c r="EM621"/>
      <c r="EN621"/>
      <c r="EO621"/>
      <c r="EP621"/>
      <c r="EQ621"/>
      <c r="ER621"/>
      <c r="ES621"/>
      <c r="ET621"/>
      <c r="EU621"/>
      <c r="EV621"/>
      <c r="EW621"/>
      <c r="EX621"/>
      <c r="EY621"/>
      <c r="EZ621"/>
      <c r="FA621"/>
      <c r="FB621"/>
      <c r="FC621"/>
      <c r="FD621"/>
      <c r="FE621"/>
      <c r="FF621"/>
      <c r="FG621"/>
      <c r="FH621"/>
      <c r="FI621"/>
      <c r="FJ621"/>
      <c r="FK621"/>
      <c r="FL621"/>
      <c r="FM621"/>
      <c r="FN621"/>
      <c r="FO621"/>
      <c r="FP621"/>
      <c r="FQ621"/>
      <c r="FR621"/>
      <c r="FS621"/>
      <c r="FT621"/>
      <c r="FU621"/>
      <c r="FV621"/>
      <c r="FW621"/>
      <c r="FX621"/>
      <c r="FY621"/>
      <c r="FZ621"/>
      <c r="GA621"/>
      <c r="GB621"/>
      <c r="GC621"/>
      <c r="GD621"/>
      <c r="GE621"/>
      <c r="GF621"/>
      <c r="GG621"/>
      <c r="GH621"/>
      <c r="GI621"/>
      <c r="GJ621"/>
      <c r="GK621"/>
      <c r="GL621"/>
      <c r="GM621"/>
      <c r="GN621"/>
      <c r="GO621"/>
      <c r="GP621"/>
      <c r="GQ621"/>
      <c r="GR621"/>
      <c r="GS621"/>
      <c r="GT621"/>
      <c r="GU621"/>
      <c r="GV621"/>
      <c r="GW621"/>
      <c r="GX621"/>
      <c r="GY621"/>
      <c r="GZ621"/>
      <c r="HA621"/>
      <c r="HB621"/>
      <c r="HC621"/>
      <c r="HD621"/>
      <c r="HE621"/>
      <c r="HF621"/>
      <c r="HG621"/>
    </row>
    <row r="622" spans="1:215" s="7" customFormat="1" ht="18" customHeight="1">
      <c r="A622" s="27" t="s">
        <v>947</v>
      </c>
      <c r="B622" s="14">
        <v>8435134840734</v>
      </c>
      <c r="C622" s="19" t="s">
        <v>959</v>
      </c>
      <c r="D622" s="16" t="s">
        <v>1368</v>
      </c>
      <c r="E622" s="16" t="s">
        <v>1365</v>
      </c>
      <c r="F622" s="16" t="s">
        <v>1364</v>
      </c>
      <c r="G622" s="21">
        <v>1</v>
      </c>
      <c r="H622" s="19" t="s">
        <v>866</v>
      </c>
      <c r="I622" s="17" t="s">
        <v>570</v>
      </c>
      <c r="J622" s="20" t="s">
        <v>289</v>
      </c>
      <c r="K622" s="28" t="s">
        <v>1291</v>
      </c>
      <c r="L622" s="51">
        <v>7114</v>
      </c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  <c r="EI622"/>
      <c r="EJ622"/>
      <c r="EK622"/>
      <c r="EL622"/>
      <c r="EM622"/>
      <c r="EN622"/>
      <c r="EO622"/>
      <c r="EP622"/>
      <c r="EQ622"/>
      <c r="ER622"/>
      <c r="ES622"/>
      <c r="ET622"/>
      <c r="EU622"/>
      <c r="EV622"/>
      <c r="EW622"/>
      <c r="EX622"/>
      <c r="EY622"/>
      <c r="EZ622"/>
      <c r="FA622"/>
      <c r="FB622"/>
      <c r="FC622"/>
      <c r="FD622"/>
      <c r="FE622"/>
      <c r="FF622"/>
      <c r="FG622"/>
      <c r="FH622"/>
      <c r="FI622"/>
      <c r="FJ622"/>
      <c r="FK622"/>
      <c r="FL622"/>
      <c r="FM622"/>
      <c r="FN622"/>
      <c r="FO622"/>
      <c r="FP622"/>
      <c r="FQ622"/>
      <c r="FR622"/>
      <c r="FS622"/>
      <c r="FT622"/>
      <c r="FU622"/>
      <c r="FV622"/>
      <c r="FW622"/>
      <c r="FX622"/>
      <c r="FY622"/>
      <c r="FZ622"/>
      <c r="GA622"/>
      <c r="GB622"/>
      <c r="GC622"/>
      <c r="GD622"/>
      <c r="GE622"/>
      <c r="GF622"/>
      <c r="GG622"/>
      <c r="GH622"/>
      <c r="GI622"/>
      <c r="GJ622"/>
      <c r="GK622"/>
      <c r="GL622"/>
      <c r="GM622"/>
      <c r="GN622"/>
      <c r="GO622"/>
      <c r="GP622"/>
      <c r="GQ622"/>
      <c r="GR622"/>
      <c r="GS622"/>
      <c r="GT622"/>
      <c r="GU622"/>
      <c r="GV622"/>
      <c r="GW622"/>
      <c r="GX622"/>
      <c r="GY622"/>
      <c r="GZ622"/>
      <c r="HA622"/>
      <c r="HB622"/>
      <c r="HC622"/>
      <c r="HD622"/>
      <c r="HE622"/>
      <c r="HF622"/>
      <c r="HG622"/>
    </row>
    <row r="623" spans="1:215" s="7" customFormat="1" ht="18" customHeight="1">
      <c r="A623" s="27" t="s">
        <v>948</v>
      </c>
      <c r="B623" s="14">
        <v>8435134840741</v>
      </c>
      <c r="C623" s="19" t="s">
        <v>960</v>
      </c>
      <c r="D623" s="16" t="s">
        <v>1368</v>
      </c>
      <c r="E623" s="16" t="s">
        <v>1366</v>
      </c>
      <c r="F623" s="16" t="s">
        <v>1364</v>
      </c>
      <c r="G623" s="21">
        <v>1</v>
      </c>
      <c r="H623" s="19" t="s">
        <v>866</v>
      </c>
      <c r="I623" s="17" t="s">
        <v>571</v>
      </c>
      <c r="J623" s="20" t="s">
        <v>290</v>
      </c>
      <c r="K623" s="28" t="s">
        <v>1340</v>
      </c>
      <c r="L623" s="51">
        <v>7570</v>
      </c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  <c r="EI623"/>
      <c r="EJ623"/>
      <c r="EK623"/>
      <c r="EL623"/>
      <c r="EM623"/>
      <c r="EN623"/>
      <c r="EO623"/>
      <c r="EP623"/>
      <c r="EQ623"/>
      <c r="ER623"/>
      <c r="ES623"/>
      <c r="ET623"/>
      <c r="EU623"/>
      <c r="EV623"/>
      <c r="EW623"/>
      <c r="EX623"/>
      <c r="EY623"/>
      <c r="EZ623"/>
      <c r="FA623"/>
      <c r="FB623"/>
      <c r="FC623"/>
      <c r="FD623"/>
      <c r="FE623"/>
      <c r="FF623"/>
      <c r="FG623"/>
      <c r="FH623"/>
      <c r="FI623"/>
      <c r="FJ623"/>
      <c r="FK623"/>
      <c r="FL623"/>
      <c r="FM623"/>
      <c r="FN623"/>
      <c r="FO623"/>
      <c r="FP623"/>
      <c r="FQ623"/>
      <c r="FR623"/>
      <c r="FS623"/>
      <c r="FT623"/>
      <c r="FU623"/>
      <c r="FV623"/>
      <c r="FW623"/>
      <c r="FX623"/>
      <c r="FY623"/>
      <c r="FZ623"/>
      <c r="GA623"/>
      <c r="GB623"/>
      <c r="GC623"/>
      <c r="GD623"/>
      <c r="GE623"/>
      <c r="GF623"/>
      <c r="GG623"/>
      <c r="GH623"/>
      <c r="GI623"/>
      <c r="GJ623"/>
      <c r="GK623"/>
      <c r="GL623"/>
      <c r="GM623"/>
      <c r="GN623"/>
      <c r="GO623"/>
      <c r="GP623"/>
      <c r="GQ623"/>
      <c r="GR623"/>
      <c r="GS623"/>
      <c r="GT623"/>
      <c r="GU623"/>
      <c r="GV623"/>
      <c r="GW623"/>
      <c r="GX623"/>
      <c r="GY623"/>
      <c r="GZ623"/>
      <c r="HA623"/>
      <c r="HB623"/>
      <c r="HC623"/>
      <c r="HD623"/>
      <c r="HE623"/>
      <c r="HF623"/>
      <c r="HG623"/>
    </row>
    <row r="624" spans="1:215" s="7" customFormat="1" ht="18" customHeight="1">
      <c r="A624" s="27" t="s">
        <v>949</v>
      </c>
      <c r="B624" s="14">
        <v>8435134840758</v>
      </c>
      <c r="C624" s="19" t="s">
        <v>963</v>
      </c>
      <c r="D624" s="16" t="s">
        <v>1368</v>
      </c>
      <c r="E624" s="16" t="s">
        <v>1366</v>
      </c>
      <c r="F624" s="16" t="s">
        <v>1364</v>
      </c>
      <c r="G624" s="21">
        <v>1</v>
      </c>
      <c r="H624" s="19" t="s">
        <v>866</v>
      </c>
      <c r="I624" s="17" t="s">
        <v>571</v>
      </c>
      <c r="J624" s="20" t="s">
        <v>290</v>
      </c>
      <c r="K624" s="28" t="s">
        <v>1340</v>
      </c>
      <c r="L624" s="51">
        <v>7773</v>
      </c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  <c r="EI624"/>
      <c r="EJ624"/>
      <c r="EK624"/>
      <c r="EL624"/>
      <c r="EM624"/>
      <c r="EN624"/>
      <c r="EO624"/>
      <c r="EP624"/>
      <c r="EQ624"/>
      <c r="ER624"/>
      <c r="ES624"/>
      <c r="ET624"/>
      <c r="EU624"/>
      <c r="EV624"/>
      <c r="EW624"/>
      <c r="EX624"/>
      <c r="EY624"/>
      <c r="EZ624"/>
      <c r="FA624"/>
      <c r="FB624"/>
      <c r="FC624"/>
      <c r="FD624"/>
      <c r="FE624"/>
      <c r="FF624"/>
      <c r="FG624"/>
      <c r="FH624"/>
      <c r="FI624"/>
      <c r="FJ624"/>
      <c r="FK624"/>
      <c r="FL624"/>
      <c r="FM624"/>
      <c r="FN624"/>
      <c r="FO624"/>
      <c r="FP624"/>
      <c r="FQ624"/>
      <c r="FR624"/>
      <c r="FS624"/>
      <c r="FT624"/>
      <c r="FU624"/>
      <c r="FV624"/>
      <c r="FW624"/>
      <c r="FX624"/>
      <c r="FY624"/>
      <c r="FZ624"/>
      <c r="GA624"/>
      <c r="GB624"/>
      <c r="GC624"/>
      <c r="GD624"/>
      <c r="GE624"/>
      <c r="GF624"/>
      <c r="GG624"/>
      <c r="GH624"/>
      <c r="GI624"/>
      <c r="GJ624"/>
      <c r="GK624"/>
      <c r="GL624"/>
      <c r="GM624"/>
      <c r="GN624"/>
      <c r="GO624"/>
      <c r="GP624"/>
      <c r="GQ624"/>
      <c r="GR624"/>
      <c r="GS624"/>
      <c r="GT624"/>
      <c r="GU624"/>
      <c r="GV624"/>
      <c r="GW624"/>
      <c r="GX624"/>
      <c r="GY624"/>
      <c r="GZ624"/>
      <c r="HA624"/>
      <c r="HB624"/>
      <c r="HC624"/>
      <c r="HD624"/>
      <c r="HE624"/>
      <c r="HF624"/>
      <c r="HG624"/>
    </row>
    <row r="625" spans="1:215" s="7" customFormat="1" ht="18" customHeight="1">
      <c r="A625" s="27" t="s">
        <v>950</v>
      </c>
      <c r="B625" s="14">
        <v>8435134840765</v>
      </c>
      <c r="C625" s="19" t="s">
        <v>964</v>
      </c>
      <c r="D625" s="16" t="s">
        <v>1368</v>
      </c>
      <c r="E625" s="16" t="s">
        <v>1365</v>
      </c>
      <c r="F625" s="16" t="s">
        <v>1364</v>
      </c>
      <c r="G625" s="21">
        <v>1</v>
      </c>
      <c r="H625" s="19" t="s">
        <v>866</v>
      </c>
      <c r="I625" s="17" t="s">
        <v>572</v>
      </c>
      <c r="J625" s="20" t="s">
        <v>292</v>
      </c>
      <c r="K625" s="28" t="s">
        <v>1344</v>
      </c>
      <c r="L625" s="51">
        <v>6707</v>
      </c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  <c r="EI625"/>
      <c r="EJ625"/>
      <c r="EK625"/>
      <c r="EL625"/>
      <c r="EM625"/>
      <c r="EN625"/>
      <c r="EO625"/>
      <c r="EP625"/>
      <c r="EQ625"/>
      <c r="ER625"/>
      <c r="ES625"/>
      <c r="ET625"/>
      <c r="EU625"/>
      <c r="EV625"/>
      <c r="EW625"/>
      <c r="EX625"/>
      <c r="EY625"/>
      <c r="EZ625"/>
      <c r="FA625"/>
      <c r="FB625"/>
      <c r="FC625"/>
      <c r="FD625"/>
      <c r="FE625"/>
      <c r="FF625"/>
      <c r="FG625"/>
      <c r="FH625"/>
      <c r="FI625"/>
      <c r="FJ625"/>
      <c r="FK625"/>
      <c r="FL625"/>
      <c r="FM625"/>
      <c r="FN625"/>
      <c r="FO625"/>
      <c r="FP625"/>
      <c r="FQ625"/>
      <c r="FR625"/>
      <c r="FS625"/>
      <c r="FT625"/>
      <c r="FU625"/>
      <c r="FV625"/>
      <c r="FW625"/>
      <c r="FX625"/>
      <c r="FY625"/>
      <c r="FZ625"/>
      <c r="GA625"/>
      <c r="GB625"/>
      <c r="GC625"/>
      <c r="GD625"/>
      <c r="GE625"/>
      <c r="GF625"/>
      <c r="GG625"/>
      <c r="GH625"/>
      <c r="GI625"/>
      <c r="GJ625"/>
      <c r="GK625"/>
      <c r="GL625"/>
      <c r="GM625"/>
      <c r="GN625"/>
      <c r="GO625"/>
      <c r="GP625"/>
      <c r="GQ625"/>
      <c r="GR625"/>
      <c r="GS625"/>
      <c r="GT625"/>
      <c r="GU625"/>
      <c r="GV625"/>
      <c r="GW625"/>
      <c r="GX625"/>
      <c r="GY625"/>
      <c r="GZ625"/>
      <c r="HA625"/>
      <c r="HB625"/>
      <c r="HC625"/>
      <c r="HD625"/>
      <c r="HE625"/>
      <c r="HF625"/>
      <c r="HG625"/>
    </row>
    <row r="626" spans="1:215" s="7" customFormat="1" ht="18" customHeight="1">
      <c r="A626" s="27" t="s">
        <v>951</v>
      </c>
      <c r="B626" s="14">
        <v>8435134840772</v>
      </c>
      <c r="C626" s="19" t="s">
        <v>965</v>
      </c>
      <c r="D626" s="16" t="s">
        <v>1368</v>
      </c>
      <c r="E626" s="16" t="s">
        <v>1365</v>
      </c>
      <c r="F626" s="16" t="s">
        <v>1364</v>
      </c>
      <c r="G626" s="21">
        <v>1</v>
      </c>
      <c r="H626" s="19" t="s">
        <v>866</v>
      </c>
      <c r="I626" s="17" t="s">
        <v>572</v>
      </c>
      <c r="J626" s="20" t="s">
        <v>292</v>
      </c>
      <c r="K626" s="28" t="s">
        <v>1344</v>
      </c>
      <c r="L626" s="51">
        <v>6909</v>
      </c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  <c r="EI626"/>
      <c r="EJ626"/>
      <c r="EK626"/>
      <c r="EL626"/>
      <c r="EM626"/>
      <c r="EN626"/>
      <c r="EO626"/>
      <c r="EP626"/>
      <c r="EQ626"/>
      <c r="ER626"/>
      <c r="ES626"/>
      <c r="ET626"/>
      <c r="EU626"/>
      <c r="EV626"/>
      <c r="EW626"/>
      <c r="EX626"/>
      <c r="EY626"/>
      <c r="EZ626"/>
      <c r="FA626"/>
      <c r="FB626"/>
      <c r="FC626"/>
      <c r="FD626"/>
      <c r="FE626"/>
      <c r="FF626"/>
      <c r="FG626"/>
      <c r="FH626"/>
      <c r="FI626"/>
      <c r="FJ626"/>
      <c r="FK626"/>
      <c r="FL626"/>
      <c r="FM626"/>
      <c r="FN626"/>
      <c r="FO626"/>
      <c r="FP626"/>
      <c r="FQ626"/>
      <c r="FR626"/>
      <c r="FS626"/>
      <c r="FT626"/>
      <c r="FU626"/>
      <c r="FV626"/>
      <c r="FW626"/>
      <c r="FX626"/>
      <c r="FY626"/>
      <c r="FZ626"/>
      <c r="GA626"/>
      <c r="GB626"/>
      <c r="GC626"/>
      <c r="GD626"/>
      <c r="GE626"/>
      <c r="GF626"/>
      <c r="GG626"/>
      <c r="GH626"/>
      <c r="GI626"/>
      <c r="GJ626"/>
      <c r="GK626"/>
      <c r="GL626"/>
      <c r="GM626"/>
      <c r="GN626"/>
      <c r="GO626"/>
      <c r="GP626"/>
      <c r="GQ626"/>
      <c r="GR626"/>
      <c r="GS626"/>
      <c r="GT626"/>
      <c r="GU626"/>
      <c r="GV626"/>
      <c r="GW626"/>
      <c r="GX626"/>
      <c r="GY626"/>
      <c r="GZ626"/>
      <c r="HA626"/>
      <c r="HB626"/>
      <c r="HC626"/>
      <c r="HD626"/>
      <c r="HE626"/>
      <c r="HF626"/>
      <c r="HG626"/>
    </row>
    <row r="627" spans="1:215" s="7" customFormat="1" ht="15.75" customHeight="1">
      <c r="A627" s="27" t="s">
        <v>952</v>
      </c>
      <c r="B627" s="14">
        <v>8435134840789</v>
      </c>
      <c r="C627" s="19" t="s">
        <v>966</v>
      </c>
      <c r="D627" s="16" t="s">
        <v>1368</v>
      </c>
      <c r="E627" s="16" t="s">
        <v>1366</v>
      </c>
      <c r="F627" s="16" t="s">
        <v>1364</v>
      </c>
      <c r="G627" s="21">
        <v>1</v>
      </c>
      <c r="H627" s="19" t="s">
        <v>866</v>
      </c>
      <c r="I627" s="17" t="s">
        <v>573</v>
      </c>
      <c r="J627" s="20" t="s">
        <v>291</v>
      </c>
      <c r="K627" s="28" t="s">
        <v>1345</v>
      </c>
      <c r="L627" s="51">
        <v>7481</v>
      </c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  <c r="EI627"/>
      <c r="EJ627"/>
      <c r="EK627"/>
      <c r="EL627"/>
      <c r="EM627"/>
      <c r="EN627"/>
      <c r="EO627"/>
      <c r="EP627"/>
      <c r="EQ627"/>
      <c r="ER627"/>
      <c r="ES627"/>
      <c r="ET627"/>
      <c r="EU627"/>
      <c r="EV627"/>
      <c r="EW627"/>
      <c r="EX627"/>
      <c r="EY627"/>
      <c r="EZ627"/>
      <c r="FA627"/>
      <c r="FB627"/>
      <c r="FC627"/>
      <c r="FD627"/>
      <c r="FE627"/>
      <c r="FF627"/>
      <c r="FG627"/>
      <c r="FH627"/>
      <c r="FI627"/>
      <c r="FJ627"/>
      <c r="FK627"/>
      <c r="FL627"/>
      <c r="FM627"/>
      <c r="FN627"/>
      <c r="FO627"/>
      <c r="FP627"/>
      <c r="FQ627"/>
      <c r="FR627"/>
      <c r="FS627"/>
      <c r="FT627"/>
      <c r="FU627"/>
      <c r="FV627"/>
      <c r="FW627"/>
      <c r="FX627"/>
      <c r="FY627"/>
      <c r="FZ627"/>
      <c r="GA627"/>
      <c r="GB627"/>
      <c r="GC627"/>
      <c r="GD627"/>
      <c r="GE627"/>
      <c r="GF627"/>
      <c r="GG627"/>
      <c r="GH627"/>
      <c r="GI627"/>
      <c r="GJ627"/>
      <c r="GK627"/>
      <c r="GL627"/>
      <c r="GM627"/>
      <c r="GN627"/>
      <c r="GO627"/>
      <c r="GP627"/>
      <c r="GQ627"/>
      <c r="GR627"/>
      <c r="GS627"/>
      <c r="GT627"/>
      <c r="GU627"/>
      <c r="GV627"/>
      <c r="GW627"/>
      <c r="GX627"/>
      <c r="GY627"/>
      <c r="GZ627"/>
      <c r="HA627"/>
      <c r="HB627"/>
      <c r="HC627"/>
      <c r="HD627"/>
      <c r="HE627"/>
      <c r="HF627"/>
      <c r="HG627"/>
    </row>
    <row r="628" spans="1:215" s="7" customFormat="1" ht="16.5" customHeight="1">
      <c r="A628" s="27" t="s">
        <v>953</v>
      </c>
      <c r="B628" s="14">
        <v>8435134840796</v>
      </c>
      <c r="C628" s="19" t="s">
        <v>967</v>
      </c>
      <c r="D628" s="16" t="s">
        <v>1368</v>
      </c>
      <c r="E628" s="16" t="s">
        <v>1366</v>
      </c>
      <c r="F628" s="16" t="s">
        <v>1364</v>
      </c>
      <c r="G628" s="21">
        <v>1</v>
      </c>
      <c r="H628" s="19" t="s">
        <v>866</v>
      </c>
      <c r="I628" s="17" t="s">
        <v>573</v>
      </c>
      <c r="J628" s="20" t="s">
        <v>291</v>
      </c>
      <c r="K628" s="28" t="s">
        <v>1345</v>
      </c>
      <c r="L628" s="51">
        <v>7683</v>
      </c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  <c r="EI628"/>
      <c r="EJ628"/>
      <c r="EK628"/>
      <c r="EL628"/>
      <c r="EM628"/>
      <c r="EN628"/>
      <c r="EO628"/>
      <c r="EP628"/>
      <c r="EQ628"/>
      <c r="ER628"/>
      <c r="ES628"/>
      <c r="ET628"/>
      <c r="EU628"/>
      <c r="EV628"/>
      <c r="EW628"/>
      <c r="EX628"/>
      <c r="EY628"/>
      <c r="EZ628"/>
      <c r="FA628"/>
      <c r="FB628"/>
      <c r="FC628"/>
      <c r="FD628"/>
      <c r="FE628"/>
      <c r="FF628"/>
      <c r="FG628"/>
      <c r="FH628"/>
      <c r="FI628"/>
      <c r="FJ628"/>
      <c r="FK628"/>
      <c r="FL628"/>
      <c r="FM628"/>
      <c r="FN628"/>
      <c r="FO628"/>
      <c r="FP628"/>
      <c r="FQ628"/>
      <c r="FR628"/>
      <c r="FS628"/>
      <c r="FT628"/>
      <c r="FU628"/>
      <c r="FV628"/>
      <c r="FW628"/>
      <c r="FX628"/>
      <c r="FY628"/>
      <c r="FZ628"/>
      <c r="GA628"/>
      <c r="GB628"/>
      <c r="GC628"/>
      <c r="GD628"/>
      <c r="GE628"/>
      <c r="GF628"/>
      <c r="GG628"/>
      <c r="GH628"/>
      <c r="GI628"/>
      <c r="GJ628"/>
      <c r="GK628"/>
      <c r="GL628"/>
      <c r="GM628"/>
      <c r="GN628"/>
      <c r="GO628"/>
      <c r="GP628"/>
      <c r="GQ628"/>
      <c r="GR628"/>
      <c r="GS628"/>
      <c r="GT628"/>
      <c r="GU628"/>
      <c r="GV628"/>
      <c r="GW628"/>
      <c r="GX628"/>
      <c r="GY628"/>
      <c r="GZ628"/>
      <c r="HA628"/>
      <c r="HB628"/>
      <c r="HC628"/>
      <c r="HD628"/>
      <c r="HE628"/>
      <c r="HF628"/>
      <c r="HG628"/>
    </row>
    <row r="629" spans="1:215" s="7" customFormat="1" ht="18" customHeight="1">
      <c r="A629" s="27" t="s">
        <v>954</v>
      </c>
      <c r="B629" s="14">
        <v>8435134840802</v>
      </c>
      <c r="C629" s="19" t="s">
        <v>1066</v>
      </c>
      <c r="D629" s="16" t="s">
        <v>1368</v>
      </c>
      <c r="E629" s="16" t="s">
        <v>1365</v>
      </c>
      <c r="F629" s="16" t="s">
        <v>1364</v>
      </c>
      <c r="G629" s="21">
        <v>1</v>
      </c>
      <c r="H629" s="19" t="s">
        <v>866</v>
      </c>
      <c r="I629" s="17" t="s">
        <v>572</v>
      </c>
      <c r="J629" s="20" t="s">
        <v>292</v>
      </c>
      <c r="K629" s="28" t="s">
        <v>1344</v>
      </c>
      <c r="L629" s="51">
        <v>7022</v>
      </c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  <c r="EI629"/>
      <c r="EJ629"/>
      <c r="EK629"/>
      <c r="EL629"/>
      <c r="EM629"/>
      <c r="EN629"/>
      <c r="EO629"/>
      <c r="EP629"/>
      <c r="EQ629"/>
      <c r="ER629"/>
      <c r="ES629"/>
      <c r="ET629"/>
      <c r="EU629"/>
      <c r="EV629"/>
      <c r="EW629"/>
      <c r="EX629"/>
      <c r="EY629"/>
      <c r="EZ629"/>
      <c r="FA629"/>
      <c r="FB629"/>
      <c r="FC629"/>
      <c r="FD629"/>
      <c r="FE629"/>
      <c r="FF629"/>
      <c r="FG629"/>
      <c r="FH629"/>
      <c r="FI629"/>
      <c r="FJ629"/>
      <c r="FK629"/>
      <c r="FL629"/>
      <c r="FM629"/>
      <c r="FN629"/>
      <c r="FO629"/>
      <c r="FP629"/>
      <c r="FQ629"/>
      <c r="FR629"/>
      <c r="FS629"/>
      <c r="FT629"/>
      <c r="FU629"/>
      <c r="FV629"/>
      <c r="FW629"/>
      <c r="FX629"/>
      <c r="FY629"/>
      <c r="FZ629"/>
      <c r="GA629"/>
      <c r="GB629"/>
      <c r="GC629"/>
      <c r="GD629"/>
      <c r="GE629"/>
      <c r="GF629"/>
      <c r="GG629"/>
      <c r="GH629"/>
      <c r="GI629"/>
      <c r="GJ629"/>
      <c r="GK629"/>
      <c r="GL629"/>
      <c r="GM629"/>
      <c r="GN629"/>
      <c r="GO629"/>
      <c r="GP629"/>
      <c r="GQ629"/>
      <c r="GR629"/>
      <c r="GS629"/>
      <c r="GT629"/>
      <c r="GU629"/>
      <c r="GV629"/>
      <c r="GW629"/>
      <c r="GX629"/>
      <c r="GY629"/>
      <c r="GZ629"/>
      <c r="HA629"/>
      <c r="HB629"/>
      <c r="HC629"/>
      <c r="HD629"/>
      <c r="HE629"/>
      <c r="HF629"/>
      <c r="HG629"/>
    </row>
    <row r="630" spans="1:215" s="7" customFormat="1" ht="21.75" customHeight="1">
      <c r="A630" s="27" t="s">
        <v>955</v>
      </c>
      <c r="B630" s="14">
        <v>8435134840819</v>
      </c>
      <c r="C630" s="19" t="s">
        <v>1067</v>
      </c>
      <c r="D630" s="16" t="s">
        <v>1368</v>
      </c>
      <c r="E630" s="16" t="s">
        <v>1365</v>
      </c>
      <c r="F630" s="16" t="s">
        <v>1364</v>
      </c>
      <c r="G630" s="21">
        <v>1</v>
      </c>
      <c r="H630" s="19" t="s">
        <v>866</v>
      </c>
      <c r="I630" s="17" t="s">
        <v>572</v>
      </c>
      <c r="J630" s="20" t="s">
        <v>292</v>
      </c>
      <c r="K630" s="28" t="s">
        <v>1344</v>
      </c>
      <c r="L630" s="51">
        <v>7227</v>
      </c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  <c r="EI630"/>
      <c r="EJ630"/>
      <c r="EK630"/>
      <c r="EL630"/>
      <c r="EM630"/>
      <c r="EN630"/>
      <c r="EO630"/>
      <c r="EP630"/>
      <c r="EQ630"/>
      <c r="ER630"/>
      <c r="ES630"/>
      <c r="ET630"/>
      <c r="EU630"/>
      <c r="EV630"/>
      <c r="EW630"/>
      <c r="EX630"/>
      <c r="EY630"/>
      <c r="EZ630"/>
      <c r="FA630"/>
      <c r="FB630"/>
      <c r="FC630"/>
      <c r="FD630"/>
      <c r="FE630"/>
      <c r="FF630"/>
      <c r="FG630"/>
      <c r="FH630"/>
      <c r="FI630"/>
      <c r="FJ630"/>
      <c r="FK630"/>
      <c r="FL630"/>
      <c r="FM630"/>
      <c r="FN630"/>
      <c r="FO630"/>
      <c r="FP630"/>
      <c r="FQ630"/>
      <c r="FR630"/>
      <c r="FS630"/>
      <c r="FT630"/>
      <c r="FU630"/>
      <c r="FV630"/>
      <c r="FW630"/>
      <c r="FX630"/>
      <c r="FY630"/>
      <c r="FZ630"/>
      <c r="GA630"/>
      <c r="GB630"/>
      <c r="GC630"/>
      <c r="GD630"/>
      <c r="GE630"/>
      <c r="GF630"/>
      <c r="GG630"/>
      <c r="GH630"/>
      <c r="GI630"/>
      <c r="GJ630"/>
      <c r="GK630"/>
      <c r="GL630"/>
      <c r="GM630"/>
      <c r="GN630"/>
      <c r="GO630"/>
      <c r="GP630"/>
      <c r="GQ630"/>
      <c r="GR630"/>
      <c r="GS630"/>
      <c r="GT630"/>
      <c r="GU630"/>
      <c r="GV630"/>
      <c r="GW630"/>
      <c r="GX630"/>
      <c r="GY630"/>
      <c r="GZ630"/>
      <c r="HA630"/>
      <c r="HB630"/>
      <c r="HC630"/>
      <c r="HD630"/>
      <c r="HE630"/>
      <c r="HF630"/>
      <c r="HG630"/>
    </row>
    <row r="631" spans="1:215" s="7" customFormat="1" ht="18" customHeight="1">
      <c r="A631" s="27" t="s">
        <v>956</v>
      </c>
      <c r="B631" s="14">
        <v>8435134840826</v>
      </c>
      <c r="C631" s="19" t="s">
        <v>1068</v>
      </c>
      <c r="D631" s="16" t="s">
        <v>1368</v>
      </c>
      <c r="E631" s="16" t="s">
        <v>1366</v>
      </c>
      <c r="F631" s="16" t="s">
        <v>1364</v>
      </c>
      <c r="G631" s="21">
        <v>1</v>
      </c>
      <c r="H631" s="19" t="s">
        <v>866</v>
      </c>
      <c r="I631" s="17" t="s">
        <v>573</v>
      </c>
      <c r="J631" s="20" t="s">
        <v>291</v>
      </c>
      <c r="K631" s="28" t="s">
        <v>1345</v>
      </c>
      <c r="L631" s="51">
        <v>7796</v>
      </c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  <c r="EI631"/>
      <c r="EJ631"/>
      <c r="EK631"/>
      <c r="EL631"/>
      <c r="EM631"/>
      <c r="EN631"/>
      <c r="EO631"/>
      <c r="EP631"/>
      <c r="EQ631"/>
      <c r="ER631"/>
      <c r="ES631"/>
      <c r="ET631"/>
      <c r="EU631"/>
      <c r="EV631"/>
      <c r="EW631"/>
      <c r="EX631"/>
      <c r="EY631"/>
      <c r="EZ631"/>
      <c r="FA631"/>
      <c r="FB631"/>
      <c r="FC631"/>
      <c r="FD631"/>
      <c r="FE631"/>
      <c r="FF631"/>
      <c r="FG631"/>
      <c r="FH631"/>
      <c r="FI631"/>
      <c r="FJ631"/>
      <c r="FK631"/>
      <c r="FL631"/>
      <c r="FM631"/>
      <c r="FN631"/>
      <c r="FO631"/>
      <c r="FP631"/>
      <c r="FQ631"/>
      <c r="FR631"/>
      <c r="FS631"/>
      <c r="FT631"/>
      <c r="FU631"/>
      <c r="FV631"/>
      <c r="FW631"/>
      <c r="FX631"/>
      <c r="FY631"/>
      <c r="FZ631"/>
      <c r="GA631"/>
      <c r="GB631"/>
      <c r="GC631"/>
      <c r="GD631"/>
      <c r="GE631"/>
      <c r="GF631"/>
      <c r="GG631"/>
      <c r="GH631"/>
      <c r="GI631"/>
      <c r="GJ631"/>
      <c r="GK631"/>
      <c r="GL631"/>
      <c r="GM631"/>
      <c r="GN631"/>
      <c r="GO631"/>
      <c r="GP631"/>
      <c r="GQ631"/>
      <c r="GR631"/>
      <c r="GS631"/>
      <c r="GT631"/>
      <c r="GU631"/>
      <c r="GV631"/>
      <c r="GW631"/>
      <c r="GX631"/>
      <c r="GY631"/>
      <c r="GZ631"/>
      <c r="HA631"/>
      <c r="HB631"/>
      <c r="HC631"/>
      <c r="HD631"/>
      <c r="HE631"/>
      <c r="HF631"/>
      <c r="HG631"/>
    </row>
    <row r="632" spans="1:215" s="7" customFormat="1" ht="25.5" customHeight="1">
      <c r="A632" s="27" t="s">
        <v>957</v>
      </c>
      <c r="B632" s="14">
        <v>8435134840833</v>
      </c>
      <c r="C632" s="19" t="s">
        <v>1069</v>
      </c>
      <c r="D632" s="16" t="s">
        <v>1368</v>
      </c>
      <c r="E632" s="16" t="s">
        <v>1366</v>
      </c>
      <c r="F632" s="16" t="s">
        <v>1364</v>
      </c>
      <c r="G632" s="21">
        <v>1</v>
      </c>
      <c r="H632" s="19" t="s">
        <v>866</v>
      </c>
      <c r="I632" s="17" t="s">
        <v>573</v>
      </c>
      <c r="J632" s="20" t="s">
        <v>291</v>
      </c>
      <c r="K632" s="28" t="s">
        <v>1345</v>
      </c>
      <c r="L632" s="51">
        <v>8000</v>
      </c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  <c r="EI632"/>
      <c r="EJ632"/>
      <c r="EK632"/>
      <c r="EL632"/>
      <c r="EM632"/>
      <c r="EN632"/>
      <c r="EO632"/>
      <c r="EP632"/>
      <c r="EQ632"/>
      <c r="ER632"/>
      <c r="ES632"/>
      <c r="ET632"/>
      <c r="EU632"/>
      <c r="EV632"/>
      <c r="EW632"/>
      <c r="EX632"/>
      <c r="EY632"/>
      <c r="EZ632"/>
      <c r="FA632"/>
      <c r="FB632"/>
      <c r="FC632"/>
      <c r="FD632"/>
      <c r="FE632"/>
      <c r="FF632"/>
      <c r="FG632"/>
      <c r="FH632"/>
      <c r="FI632"/>
      <c r="FJ632"/>
      <c r="FK632"/>
      <c r="FL632"/>
      <c r="FM632"/>
      <c r="FN632"/>
      <c r="FO632"/>
      <c r="FP632"/>
      <c r="FQ632"/>
      <c r="FR632"/>
      <c r="FS632"/>
      <c r="FT632"/>
      <c r="FU632"/>
      <c r="FV632"/>
      <c r="FW632"/>
      <c r="FX632"/>
      <c r="FY632"/>
      <c r="FZ632"/>
      <c r="GA632"/>
      <c r="GB632"/>
      <c r="GC632"/>
      <c r="GD632"/>
      <c r="GE632"/>
      <c r="GF632"/>
      <c r="GG632"/>
      <c r="GH632"/>
      <c r="GI632"/>
      <c r="GJ632"/>
      <c r="GK632"/>
      <c r="GL632"/>
      <c r="GM632"/>
      <c r="GN632"/>
      <c r="GO632"/>
      <c r="GP632"/>
      <c r="GQ632"/>
      <c r="GR632"/>
      <c r="GS632"/>
      <c r="GT632"/>
      <c r="GU632"/>
      <c r="GV632"/>
      <c r="GW632"/>
      <c r="GX632"/>
      <c r="GY632"/>
      <c r="GZ632"/>
      <c r="HA632"/>
      <c r="HB632"/>
      <c r="HC632"/>
      <c r="HD632"/>
      <c r="HE632"/>
      <c r="HF632"/>
      <c r="HG632"/>
    </row>
    <row r="633" spans="1:215" s="7" customFormat="1" ht="21" customHeight="1">
      <c r="A633" s="27" t="s">
        <v>625</v>
      </c>
      <c r="B633" s="14">
        <v>8435134838267</v>
      </c>
      <c r="C633" s="19" t="s">
        <v>629</v>
      </c>
      <c r="D633" s="16" t="s">
        <v>1368</v>
      </c>
      <c r="E633" s="16" t="s">
        <v>1368</v>
      </c>
      <c r="F633" s="16" t="s">
        <v>1364</v>
      </c>
      <c r="G633" s="21">
        <v>1</v>
      </c>
      <c r="H633" s="19" t="s">
        <v>867</v>
      </c>
      <c r="I633" s="17">
        <v>260</v>
      </c>
      <c r="J633" s="20">
        <v>965632</v>
      </c>
      <c r="K633" s="28" t="s">
        <v>732</v>
      </c>
      <c r="L633" s="51">
        <v>3633</v>
      </c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  <c r="EI633"/>
      <c r="EJ633"/>
      <c r="EK633"/>
      <c r="EL633"/>
      <c r="EM633"/>
      <c r="EN633"/>
      <c r="EO633"/>
      <c r="EP633"/>
      <c r="EQ633"/>
      <c r="ER633"/>
      <c r="ES633"/>
      <c r="ET633"/>
      <c r="EU633"/>
      <c r="EV633"/>
      <c r="EW633"/>
      <c r="EX633"/>
      <c r="EY633"/>
      <c r="EZ633"/>
      <c r="FA633"/>
      <c r="FB633"/>
      <c r="FC633"/>
      <c r="FD633"/>
      <c r="FE633"/>
      <c r="FF633"/>
      <c r="FG633"/>
      <c r="FH633"/>
      <c r="FI633"/>
      <c r="FJ633"/>
      <c r="FK633"/>
      <c r="FL633"/>
      <c r="FM633"/>
      <c r="FN633"/>
      <c r="FO633"/>
      <c r="FP633"/>
      <c r="FQ633"/>
      <c r="FR633"/>
      <c r="FS633"/>
      <c r="FT633"/>
      <c r="FU633"/>
      <c r="FV633"/>
      <c r="FW633"/>
      <c r="FX633"/>
      <c r="FY633"/>
      <c r="FZ633"/>
      <c r="GA633"/>
      <c r="GB633"/>
      <c r="GC633"/>
      <c r="GD633"/>
      <c r="GE633"/>
      <c r="GF633"/>
      <c r="GG633"/>
      <c r="GH633"/>
      <c r="GI633"/>
      <c r="GJ633"/>
      <c r="GK633"/>
      <c r="GL633"/>
      <c r="GM633"/>
      <c r="GN633"/>
      <c r="GO633"/>
      <c r="GP633"/>
      <c r="GQ633"/>
      <c r="GR633"/>
      <c r="GS633"/>
      <c r="GT633"/>
      <c r="GU633"/>
      <c r="GV633"/>
      <c r="GW633"/>
      <c r="GX633"/>
      <c r="GY633"/>
      <c r="GZ633"/>
      <c r="HA633"/>
      <c r="HB633"/>
      <c r="HC633"/>
      <c r="HD633"/>
      <c r="HE633"/>
      <c r="HF633"/>
      <c r="HG633"/>
    </row>
    <row r="634" spans="1:215" s="7" customFormat="1" ht="18.75" customHeight="1">
      <c r="A634" s="27" t="s">
        <v>626</v>
      </c>
      <c r="B634" s="14">
        <v>8435134838274</v>
      </c>
      <c r="C634" s="19" t="s">
        <v>630</v>
      </c>
      <c r="D634" s="16" t="s">
        <v>1368</v>
      </c>
      <c r="E634" s="16" t="s">
        <v>1368</v>
      </c>
      <c r="F634" s="16" t="s">
        <v>1364</v>
      </c>
      <c r="G634" s="21">
        <v>1</v>
      </c>
      <c r="H634" s="19" t="s">
        <v>867</v>
      </c>
      <c r="I634" s="17">
        <v>306</v>
      </c>
      <c r="J634" s="20">
        <v>1095168</v>
      </c>
      <c r="K634" s="28" t="s">
        <v>733</v>
      </c>
      <c r="L634" s="51">
        <v>3811</v>
      </c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  <c r="EI634"/>
      <c r="EJ634"/>
      <c r="EK634"/>
      <c r="EL634"/>
      <c r="EM634"/>
      <c r="EN634"/>
      <c r="EO634"/>
      <c r="EP634"/>
      <c r="EQ634"/>
      <c r="ER634"/>
      <c r="ES634"/>
      <c r="ET634"/>
      <c r="EU634"/>
      <c r="EV634"/>
      <c r="EW634"/>
      <c r="EX634"/>
      <c r="EY634"/>
      <c r="EZ634"/>
      <c r="FA634"/>
      <c r="FB634"/>
      <c r="FC634"/>
      <c r="FD634"/>
      <c r="FE634"/>
      <c r="FF634"/>
      <c r="FG634"/>
      <c r="FH634"/>
      <c r="FI634"/>
      <c r="FJ634"/>
      <c r="FK634"/>
      <c r="FL634"/>
      <c r="FM634"/>
      <c r="FN634"/>
      <c r="FO634"/>
      <c r="FP634"/>
      <c r="FQ634"/>
      <c r="FR634"/>
      <c r="FS634"/>
      <c r="FT634"/>
      <c r="FU634"/>
      <c r="FV634"/>
      <c r="FW634"/>
      <c r="FX634"/>
      <c r="FY634"/>
      <c r="FZ634"/>
      <c r="GA634"/>
      <c r="GB634"/>
      <c r="GC634"/>
      <c r="GD634"/>
      <c r="GE634"/>
      <c r="GF634"/>
      <c r="GG634"/>
      <c r="GH634"/>
      <c r="GI634"/>
      <c r="GJ634"/>
      <c r="GK634"/>
      <c r="GL634"/>
      <c r="GM634"/>
      <c r="GN634"/>
      <c r="GO634"/>
      <c r="GP634"/>
      <c r="GQ634"/>
      <c r="GR634"/>
      <c r="GS634"/>
      <c r="GT634"/>
      <c r="GU634"/>
      <c r="GV634"/>
      <c r="GW634"/>
      <c r="GX634"/>
      <c r="GY634"/>
      <c r="GZ634"/>
      <c r="HA634"/>
      <c r="HB634"/>
      <c r="HC634"/>
      <c r="HD634"/>
      <c r="HE634"/>
      <c r="HF634"/>
      <c r="HG634"/>
    </row>
    <row r="635" spans="1:215" s="7" customFormat="1" ht="18" customHeight="1">
      <c r="A635" s="27" t="s">
        <v>627</v>
      </c>
      <c r="B635" s="14">
        <v>8435134838281</v>
      </c>
      <c r="C635" s="19" t="s">
        <v>631</v>
      </c>
      <c r="D635" s="16" t="s">
        <v>1368</v>
      </c>
      <c r="E635" s="16" t="s">
        <v>1368</v>
      </c>
      <c r="F635" s="16" t="s">
        <v>1364</v>
      </c>
      <c r="G635" s="21">
        <v>1</v>
      </c>
      <c r="H635" s="19" t="s">
        <v>867</v>
      </c>
      <c r="I635" s="17">
        <v>275</v>
      </c>
      <c r="J635" s="20">
        <v>965632</v>
      </c>
      <c r="K635" s="28" t="s">
        <v>732</v>
      </c>
      <c r="L635" s="51">
        <v>3816</v>
      </c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  <c r="EI635"/>
      <c r="EJ635"/>
      <c r="EK635"/>
      <c r="EL635"/>
      <c r="EM635"/>
      <c r="EN635"/>
      <c r="EO635"/>
      <c r="EP635"/>
      <c r="EQ635"/>
      <c r="ER635"/>
      <c r="ES635"/>
      <c r="ET635"/>
      <c r="EU635"/>
      <c r="EV635"/>
      <c r="EW635"/>
      <c r="EX635"/>
      <c r="EY635"/>
      <c r="EZ635"/>
      <c r="FA635"/>
      <c r="FB635"/>
      <c r="FC635"/>
      <c r="FD635"/>
      <c r="FE635"/>
      <c r="FF635"/>
      <c r="FG635"/>
      <c r="FH635"/>
      <c r="FI635"/>
      <c r="FJ635"/>
      <c r="FK635"/>
      <c r="FL635"/>
      <c r="FM635"/>
      <c r="FN635"/>
      <c r="FO635"/>
      <c r="FP635"/>
      <c r="FQ635"/>
      <c r="FR635"/>
      <c r="FS635"/>
      <c r="FT635"/>
      <c r="FU635"/>
      <c r="FV635"/>
      <c r="FW635"/>
      <c r="FX635"/>
      <c r="FY635"/>
      <c r="FZ635"/>
      <c r="GA635"/>
      <c r="GB635"/>
      <c r="GC635"/>
      <c r="GD635"/>
      <c r="GE635"/>
      <c r="GF635"/>
      <c r="GG635"/>
      <c r="GH635"/>
      <c r="GI635"/>
      <c r="GJ635"/>
      <c r="GK635"/>
      <c r="GL635"/>
      <c r="GM635"/>
      <c r="GN635"/>
      <c r="GO635"/>
      <c r="GP635"/>
      <c r="GQ635"/>
      <c r="GR635"/>
      <c r="GS635"/>
      <c r="GT635"/>
      <c r="GU635"/>
      <c r="GV635"/>
      <c r="GW635"/>
      <c r="GX635"/>
      <c r="GY635"/>
      <c r="GZ635"/>
      <c r="HA635"/>
      <c r="HB635"/>
      <c r="HC635"/>
      <c r="HD635"/>
      <c r="HE635"/>
      <c r="HF635"/>
      <c r="HG635"/>
    </row>
    <row r="636" spans="1:215" s="7" customFormat="1" ht="23.25" customHeight="1">
      <c r="A636" s="27" t="s">
        <v>628</v>
      </c>
      <c r="B636" s="14">
        <v>8435134838298</v>
      </c>
      <c r="C636" s="19" t="s">
        <v>632</v>
      </c>
      <c r="D636" s="16" t="s">
        <v>1368</v>
      </c>
      <c r="E636" s="16" t="s">
        <v>1368</v>
      </c>
      <c r="F636" s="16" t="s">
        <v>1364</v>
      </c>
      <c r="G636" s="21">
        <v>1</v>
      </c>
      <c r="H636" s="19" t="s">
        <v>867</v>
      </c>
      <c r="I636" s="17">
        <v>314</v>
      </c>
      <c r="J636" s="20">
        <v>1095168</v>
      </c>
      <c r="K636" s="28" t="s">
        <v>733</v>
      </c>
      <c r="L636" s="51">
        <v>3985</v>
      </c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  <c r="EI636"/>
      <c r="EJ636"/>
      <c r="EK636"/>
      <c r="EL636"/>
      <c r="EM636"/>
      <c r="EN636"/>
      <c r="EO636"/>
      <c r="EP636"/>
      <c r="EQ636"/>
      <c r="ER636"/>
      <c r="ES636"/>
      <c r="ET636"/>
      <c r="EU636"/>
      <c r="EV636"/>
      <c r="EW636"/>
      <c r="EX636"/>
      <c r="EY636"/>
      <c r="EZ636"/>
      <c r="FA636"/>
      <c r="FB636"/>
      <c r="FC636"/>
      <c r="FD636"/>
      <c r="FE636"/>
      <c r="FF636"/>
      <c r="FG636"/>
      <c r="FH636"/>
      <c r="FI636"/>
      <c r="FJ636"/>
      <c r="FK636"/>
      <c r="FL636"/>
      <c r="FM636"/>
      <c r="FN636"/>
      <c r="FO636"/>
      <c r="FP636"/>
      <c r="FQ636"/>
      <c r="FR636"/>
      <c r="FS636"/>
      <c r="FT636"/>
      <c r="FU636"/>
      <c r="FV636"/>
      <c r="FW636"/>
      <c r="FX636"/>
      <c r="FY636"/>
      <c r="FZ636"/>
      <c r="GA636"/>
      <c r="GB636"/>
      <c r="GC636"/>
      <c r="GD636"/>
      <c r="GE636"/>
      <c r="GF636"/>
      <c r="GG636"/>
      <c r="GH636"/>
      <c r="GI636"/>
      <c r="GJ636"/>
      <c r="GK636"/>
      <c r="GL636"/>
      <c r="GM636"/>
      <c r="GN636"/>
      <c r="GO636"/>
      <c r="GP636"/>
      <c r="GQ636"/>
      <c r="GR636"/>
      <c r="GS636"/>
      <c r="GT636"/>
      <c r="GU636"/>
      <c r="GV636"/>
      <c r="GW636"/>
      <c r="GX636"/>
      <c r="GY636"/>
      <c r="GZ636"/>
      <c r="HA636"/>
      <c r="HB636"/>
      <c r="HC636"/>
      <c r="HD636"/>
      <c r="HE636"/>
      <c r="HF636"/>
      <c r="HG636"/>
    </row>
    <row r="637" spans="1:215" s="7" customFormat="1" ht="24" customHeight="1">
      <c r="A637" s="27" t="s">
        <v>691</v>
      </c>
      <c r="B637" s="14">
        <v>8435134838403</v>
      </c>
      <c r="C637" s="19" t="s">
        <v>223</v>
      </c>
      <c r="D637" s="16" t="s">
        <v>1368</v>
      </c>
      <c r="E637" s="16" t="s">
        <v>1368</v>
      </c>
      <c r="F637" s="16" t="s">
        <v>1364</v>
      </c>
      <c r="G637" s="21">
        <v>1</v>
      </c>
      <c r="H637" s="19" t="s">
        <v>867</v>
      </c>
      <c r="I637" s="17">
        <v>263</v>
      </c>
      <c r="J637" s="20">
        <v>965632</v>
      </c>
      <c r="K637" s="28" t="s">
        <v>732</v>
      </c>
      <c r="L637" s="51">
        <v>4356</v>
      </c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  <c r="EI637"/>
      <c r="EJ637"/>
      <c r="EK637"/>
      <c r="EL637"/>
      <c r="EM637"/>
      <c r="EN637"/>
      <c r="EO637"/>
      <c r="EP637"/>
      <c r="EQ637"/>
      <c r="ER637"/>
      <c r="ES637"/>
      <c r="ET637"/>
      <c r="EU637"/>
      <c r="EV637"/>
      <c r="EW637"/>
      <c r="EX637"/>
      <c r="EY637"/>
      <c r="EZ637"/>
      <c r="FA637"/>
      <c r="FB637"/>
      <c r="FC637"/>
      <c r="FD637"/>
      <c r="FE637"/>
      <c r="FF637"/>
      <c r="FG637"/>
      <c r="FH637"/>
      <c r="FI637"/>
      <c r="FJ637"/>
      <c r="FK637"/>
      <c r="FL637"/>
      <c r="FM637"/>
      <c r="FN637"/>
      <c r="FO637"/>
      <c r="FP637"/>
      <c r="FQ637"/>
      <c r="FR637"/>
      <c r="FS637"/>
      <c r="FT637"/>
      <c r="FU637"/>
      <c r="FV637"/>
      <c r="FW637"/>
      <c r="FX637"/>
      <c r="FY637"/>
      <c r="FZ637"/>
      <c r="GA637"/>
      <c r="GB637"/>
      <c r="GC637"/>
      <c r="GD637"/>
      <c r="GE637"/>
      <c r="GF637"/>
      <c r="GG637"/>
      <c r="GH637"/>
      <c r="GI637"/>
      <c r="GJ637"/>
      <c r="GK637"/>
      <c r="GL637"/>
      <c r="GM637"/>
      <c r="GN637"/>
      <c r="GO637"/>
      <c r="GP637"/>
      <c r="GQ637"/>
      <c r="GR637"/>
      <c r="GS637"/>
      <c r="GT637"/>
      <c r="GU637"/>
      <c r="GV637"/>
      <c r="GW637"/>
      <c r="GX637"/>
      <c r="GY637"/>
      <c r="GZ637"/>
      <c r="HA637"/>
      <c r="HB637"/>
      <c r="HC637"/>
      <c r="HD637"/>
      <c r="HE637"/>
      <c r="HF637"/>
      <c r="HG637"/>
    </row>
    <row r="638" spans="1:215" s="7" customFormat="1" ht="18" customHeight="1">
      <c r="A638" s="27" t="s">
        <v>692</v>
      </c>
      <c r="B638" s="14">
        <v>8435134838410</v>
      </c>
      <c r="C638" s="19" t="s">
        <v>224</v>
      </c>
      <c r="D638" s="16" t="s">
        <v>1368</v>
      </c>
      <c r="E638" s="16" t="s">
        <v>1368</v>
      </c>
      <c r="F638" s="16" t="s">
        <v>1364</v>
      </c>
      <c r="G638" s="21">
        <v>1</v>
      </c>
      <c r="H638" s="19" t="s">
        <v>867</v>
      </c>
      <c r="I638" s="17">
        <v>309</v>
      </c>
      <c r="J638" s="20">
        <v>1095168</v>
      </c>
      <c r="K638" s="28" t="s">
        <v>733</v>
      </c>
      <c r="L638" s="51">
        <v>4534</v>
      </c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  <c r="EI638"/>
      <c r="EJ638"/>
      <c r="EK638"/>
      <c r="EL638"/>
      <c r="EM638"/>
      <c r="EN638"/>
      <c r="EO638"/>
      <c r="EP638"/>
      <c r="EQ638"/>
      <c r="ER638"/>
      <c r="ES638"/>
      <c r="ET638"/>
      <c r="EU638"/>
      <c r="EV638"/>
      <c r="EW638"/>
      <c r="EX638"/>
      <c r="EY638"/>
      <c r="EZ638"/>
      <c r="FA638"/>
      <c r="FB638"/>
      <c r="FC638"/>
      <c r="FD638"/>
      <c r="FE638"/>
      <c r="FF638"/>
      <c r="FG638"/>
      <c r="FH638"/>
      <c r="FI638"/>
      <c r="FJ638"/>
      <c r="FK638"/>
      <c r="FL638"/>
      <c r="FM638"/>
      <c r="FN638"/>
      <c r="FO638"/>
      <c r="FP638"/>
      <c r="FQ638"/>
      <c r="FR638"/>
      <c r="FS638"/>
      <c r="FT638"/>
      <c r="FU638"/>
      <c r="FV638"/>
      <c r="FW638"/>
      <c r="FX638"/>
      <c r="FY638"/>
      <c r="FZ638"/>
      <c r="GA638"/>
      <c r="GB638"/>
      <c r="GC638"/>
      <c r="GD638"/>
      <c r="GE638"/>
      <c r="GF638"/>
      <c r="GG638"/>
      <c r="GH638"/>
      <c r="GI638"/>
      <c r="GJ638"/>
      <c r="GK638"/>
      <c r="GL638"/>
      <c r="GM638"/>
      <c r="GN638"/>
      <c r="GO638"/>
      <c r="GP638"/>
      <c r="GQ638"/>
      <c r="GR638"/>
      <c r="GS638"/>
      <c r="GT638"/>
      <c r="GU638"/>
      <c r="GV638"/>
      <c r="GW638"/>
      <c r="GX638"/>
      <c r="GY638"/>
      <c r="GZ638"/>
      <c r="HA638"/>
      <c r="HB638"/>
      <c r="HC638"/>
      <c r="HD638"/>
      <c r="HE638"/>
      <c r="HF638"/>
      <c r="HG638"/>
    </row>
    <row r="639" spans="1:215" s="7" customFormat="1" ht="24.75" customHeight="1">
      <c r="A639" s="27" t="s">
        <v>693</v>
      </c>
      <c r="B639" s="14">
        <v>8435134838427</v>
      </c>
      <c r="C639" s="19" t="s">
        <v>225</v>
      </c>
      <c r="D639" s="16" t="s">
        <v>1368</v>
      </c>
      <c r="E639" s="16" t="s">
        <v>1368</v>
      </c>
      <c r="F639" s="16" t="s">
        <v>1364</v>
      </c>
      <c r="G639" s="21">
        <v>1</v>
      </c>
      <c r="H639" s="19" t="s">
        <v>867</v>
      </c>
      <c r="I639" s="17">
        <v>278</v>
      </c>
      <c r="J639" s="20">
        <v>965632</v>
      </c>
      <c r="K639" s="28" t="s">
        <v>732</v>
      </c>
      <c r="L639" s="51">
        <v>4539</v>
      </c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  <c r="EI639"/>
      <c r="EJ639"/>
      <c r="EK639"/>
      <c r="EL639"/>
      <c r="EM639"/>
      <c r="EN639"/>
      <c r="EO639"/>
      <c r="EP639"/>
      <c r="EQ639"/>
      <c r="ER639"/>
      <c r="ES639"/>
      <c r="ET639"/>
      <c r="EU639"/>
      <c r="EV639"/>
      <c r="EW639"/>
      <c r="EX639"/>
      <c r="EY639"/>
      <c r="EZ639"/>
      <c r="FA639"/>
      <c r="FB639"/>
      <c r="FC639"/>
      <c r="FD639"/>
      <c r="FE639"/>
      <c r="FF639"/>
      <c r="FG639"/>
      <c r="FH639"/>
      <c r="FI639"/>
      <c r="FJ639"/>
      <c r="FK639"/>
      <c r="FL639"/>
      <c r="FM639"/>
      <c r="FN639"/>
      <c r="FO639"/>
      <c r="FP639"/>
      <c r="FQ639"/>
      <c r="FR639"/>
      <c r="FS639"/>
      <c r="FT639"/>
      <c r="FU639"/>
      <c r="FV639"/>
      <c r="FW639"/>
      <c r="FX639"/>
      <c r="FY639"/>
      <c r="FZ639"/>
      <c r="GA639"/>
      <c r="GB639"/>
      <c r="GC639"/>
      <c r="GD639"/>
      <c r="GE639"/>
      <c r="GF639"/>
      <c r="GG639"/>
      <c r="GH639"/>
      <c r="GI639"/>
      <c r="GJ639"/>
      <c r="GK639"/>
      <c r="GL639"/>
      <c r="GM639"/>
      <c r="GN639"/>
      <c r="GO639"/>
      <c r="GP639"/>
      <c r="GQ639"/>
      <c r="GR639"/>
      <c r="GS639"/>
      <c r="GT639"/>
      <c r="GU639"/>
      <c r="GV639"/>
      <c r="GW639"/>
      <c r="GX639"/>
      <c r="GY639"/>
      <c r="GZ639"/>
      <c r="HA639"/>
      <c r="HB639"/>
      <c r="HC639"/>
      <c r="HD639"/>
      <c r="HE639"/>
      <c r="HF639"/>
      <c r="HG639"/>
    </row>
    <row r="640" spans="1:215" s="7" customFormat="1" ht="24" customHeight="1">
      <c r="A640" s="27" t="s">
        <v>694</v>
      </c>
      <c r="B640" s="14">
        <v>8435134838434</v>
      </c>
      <c r="C640" s="19" t="s">
        <v>226</v>
      </c>
      <c r="D640" s="16" t="s">
        <v>1368</v>
      </c>
      <c r="E640" s="16" t="s">
        <v>1368</v>
      </c>
      <c r="F640" s="16" t="s">
        <v>1364</v>
      </c>
      <c r="G640" s="21">
        <v>1</v>
      </c>
      <c r="H640" s="19" t="s">
        <v>867</v>
      </c>
      <c r="I640" s="17">
        <v>317</v>
      </c>
      <c r="J640" s="20">
        <v>1095168</v>
      </c>
      <c r="K640" s="28" t="s">
        <v>733</v>
      </c>
      <c r="L640" s="51">
        <v>4709</v>
      </c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  <c r="EI640"/>
      <c r="EJ640"/>
      <c r="EK640"/>
      <c r="EL640"/>
      <c r="EM640"/>
      <c r="EN640"/>
      <c r="EO640"/>
      <c r="EP640"/>
      <c r="EQ640"/>
      <c r="ER640"/>
      <c r="ES640"/>
      <c r="ET640"/>
      <c r="EU640"/>
      <c r="EV640"/>
      <c r="EW640"/>
      <c r="EX640"/>
      <c r="EY640"/>
      <c r="EZ640"/>
      <c r="FA640"/>
      <c r="FB640"/>
      <c r="FC640"/>
      <c r="FD640"/>
      <c r="FE640"/>
      <c r="FF640"/>
      <c r="FG640"/>
      <c r="FH640"/>
      <c r="FI640"/>
      <c r="FJ640"/>
      <c r="FK640"/>
      <c r="FL640"/>
      <c r="FM640"/>
      <c r="FN640"/>
      <c r="FO640"/>
      <c r="FP640"/>
      <c r="FQ640"/>
      <c r="FR640"/>
      <c r="FS640"/>
      <c r="FT640"/>
      <c r="FU640"/>
      <c r="FV640"/>
      <c r="FW640"/>
      <c r="FX640"/>
      <c r="FY640"/>
      <c r="FZ640"/>
      <c r="GA640"/>
      <c r="GB640"/>
      <c r="GC640"/>
      <c r="GD640"/>
      <c r="GE640"/>
      <c r="GF640"/>
      <c r="GG640"/>
      <c r="GH640"/>
      <c r="GI640"/>
      <c r="GJ640"/>
      <c r="GK640"/>
      <c r="GL640"/>
      <c r="GM640"/>
      <c r="GN640"/>
      <c r="GO640"/>
      <c r="GP640"/>
      <c r="GQ640"/>
      <c r="GR640"/>
      <c r="GS640"/>
      <c r="GT640"/>
      <c r="GU640"/>
      <c r="GV640"/>
      <c r="GW640"/>
      <c r="GX640"/>
      <c r="GY640"/>
      <c r="GZ640"/>
      <c r="HA640"/>
      <c r="HB640"/>
      <c r="HC640"/>
      <c r="HD640"/>
      <c r="HE640"/>
      <c r="HF640"/>
      <c r="HG640"/>
    </row>
    <row r="641" spans="1:215" s="7" customFormat="1" ht="20.25" customHeight="1">
      <c r="A641" s="27" t="s">
        <v>1166</v>
      </c>
      <c r="B641" s="14">
        <v>8435134839530</v>
      </c>
      <c r="C641" s="19" t="s">
        <v>1174</v>
      </c>
      <c r="D641" s="16" t="s">
        <v>1368</v>
      </c>
      <c r="E641" s="16" t="s">
        <v>1368</v>
      </c>
      <c r="F641" s="16" t="s">
        <v>1364</v>
      </c>
      <c r="G641" s="21">
        <v>1</v>
      </c>
      <c r="H641" s="19" t="s">
        <v>867</v>
      </c>
      <c r="I641" s="17">
        <v>260</v>
      </c>
      <c r="J641" s="20">
        <v>965632</v>
      </c>
      <c r="K641" s="28" t="s">
        <v>732</v>
      </c>
      <c r="L641" s="51">
        <v>3700</v>
      </c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  <c r="EI641"/>
      <c r="EJ641"/>
      <c r="EK641"/>
      <c r="EL641"/>
      <c r="EM641"/>
      <c r="EN641"/>
      <c r="EO641"/>
      <c r="EP641"/>
      <c r="EQ641"/>
      <c r="ER641"/>
      <c r="ES641"/>
      <c r="ET641"/>
      <c r="EU641"/>
      <c r="EV641"/>
      <c r="EW641"/>
      <c r="EX641"/>
      <c r="EY641"/>
      <c r="EZ641"/>
      <c r="FA641"/>
      <c r="FB641"/>
      <c r="FC641"/>
      <c r="FD641"/>
      <c r="FE641"/>
      <c r="FF641"/>
      <c r="FG641"/>
      <c r="FH641"/>
      <c r="FI641"/>
      <c r="FJ641"/>
      <c r="FK641"/>
      <c r="FL641"/>
      <c r="FM641"/>
      <c r="FN641"/>
      <c r="FO641"/>
      <c r="FP641"/>
      <c r="FQ641"/>
      <c r="FR641"/>
      <c r="FS641"/>
      <c r="FT641"/>
      <c r="FU641"/>
      <c r="FV641"/>
      <c r="FW641"/>
      <c r="FX641"/>
      <c r="FY641"/>
      <c r="FZ641"/>
      <c r="GA641"/>
      <c r="GB641"/>
      <c r="GC641"/>
      <c r="GD641"/>
      <c r="GE641"/>
      <c r="GF641"/>
      <c r="GG641"/>
      <c r="GH641"/>
      <c r="GI641"/>
      <c r="GJ641"/>
      <c r="GK641"/>
      <c r="GL641"/>
      <c r="GM641"/>
      <c r="GN641"/>
      <c r="GO641"/>
      <c r="GP641"/>
      <c r="GQ641"/>
      <c r="GR641"/>
      <c r="GS641"/>
      <c r="GT641"/>
      <c r="GU641"/>
      <c r="GV641"/>
      <c r="GW641"/>
      <c r="GX641"/>
      <c r="GY641"/>
      <c r="GZ641"/>
      <c r="HA641"/>
      <c r="HB641"/>
      <c r="HC641"/>
      <c r="HD641"/>
      <c r="HE641"/>
      <c r="HF641"/>
      <c r="HG641"/>
    </row>
    <row r="642" spans="1:215" s="7" customFormat="1" ht="21.75" customHeight="1">
      <c r="A642" s="27" t="s">
        <v>1167</v>
      </c>
      <c r="B642" s="14">
        <v>8435134839547</v>
      </c>
      <c r="C642" s="19" t="s">
        <v>1175</v>
      </c>
      <c r="D642" s="16" t="s">
        <v>1368</v>
      </c>
      <c r="E642" s="16" t="s">
        <v>1368</v>
      </c>
      <c r="F642" s="16" t="s">
        <v>1364</v>
      </c>
      <c r="G642" s="21">
        <v>1</v>
      </c>
      <c r="H642" s="19" t="s">
        <v>867</v>
      </c>
      <c r="I642" s="17">
        <v>306</v>
      </c>
      <c r="J642" s="20">
        <v>1095168</v>
      </c>
      <c r="K642" s="28" t="s">
        <v>733</v>
      </c>
      <c r="L642" s="51">
        <v>3879</v>
      </c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  <c r="EI642"/>
      <c r="EJ642"/>
      <c r="EK642"/>
      <c r="EL642"/>
      <c r="EM642"/>
      <c r="EN642"/>
      <c r="EO642"/>
      <c r="EP642"/>
      <c r="EQ642"/>
      <c r="ER642"/>
      <c r="ES642"/>
      <c r="ET642"/>
      <c r="EU642"/>
      <c r="EV642"/>
      <c r="EW642"/>
      <c r="EX642"/>
      <c r="EY642"/>
      <c r="EZ642"/>
      <c r="FA642"/>
      <c r="FB642"/>
      <c r="FC642"/>
      <c r="FD642"/>
      <c r="FE642"/>
      <c r="FF642"/>
      <c r="FG642"/>
      <c r="FH642"/>
      <c r="FI642"/>
      <c r="FJ642"/>
      <c r="FK642"/>
      <c r="FL642"/>
      <c r="FM642"/>
      <c r="FN642"/>
      <c r="FO642"/>
      <c r="FP642"/>
      <c r="FQ642"/>
      <c r="FR642"/>
      <c r="FS642"/>
      <c r="FT642"/>
      <c r="FU642"/>
      <c r="FV642"/>
      <c r="FW642"/>
      <c r="FX642"/>
      <c r="FY642"/>
      <c r="FZ642"/>
      <c r="GA642"/>
      <c r="GB642"/>
      <c r="GC642"/>
      <c r="GD642"/>
      <c r="GE642"/>
      <c r="GF642"/>
      <c r="GG642"/>
      <c r="GH642"/>
      <c r="GI642"/>
      <c r="GJ642"/>
      <c r="GK642"/>
      <c r="GL642"/>
      <c r="GM642"/>
      <c r="GN642"/>
      <c r="GO642"/>
      <c r="GP642"/>
      <c r="GQ642"/>
      <c r="GR642"/>
      <c r="GS642"/>
      <c r="GT642"/>
      <c r="GU642"/>
      <c r="GV642"/>
      <c r="GW642"/>
      <c r="GX642"/>
      <c r="GY642"/>
      <c r="GZ642"/>
      <c r="HA642"/>
      <c r="HB642"/>
      <c r="HC642"/>
      <c r="HD642"/>
      <c r="HE642"/>
      <c r="HF642"/>
      <c r="HG642"/>
    </row>
    <row r="643" spans="1:215" s="7" customFormat="1" ht="17.25" customHeight="1">
      <c r="A643" s="27" t="s">
        <v>1168</v>
      </c>
      <c r="B643" s="14">
        <v>8435134839554</v>
      </c>
      <c r="C643" s="19" t="s">
        <v>1176</v>
      </c>
      <c r="D643" s="16" t="s">
        <v>1368</v>
      </c>
      <c r="E643" s="16" t="s">
        <v>1368</v>
      </c>
      <c r="F643" s="16" t="s">
        <v>1364</v>
      </c>
      <c r="G643" s="21">
        <v>1</v>
      </c>
      <c r="H643" s="19" t="s">
        <v>867</v>
      </c>
      <c r="I643" s="17">
        <v>275</v>
      </c>
      <c r="J643" s="20">
        <v>965632</v>
      </c>
      <c r="K643" s="28" t="s">
        <v>732</v>
      </c>
      <c r="L643" s="51">
        <v>3883</v>
      </c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  <c r="EI643"/>
      <c r="EJ643"/>
      <c r="EK643"/>
      <c r="EL643"/>
      <c r="EM643"/>
      <c r="EN643"/>
      <c r="EO643"/>
      <c r="EP643"/>
      <c r="EQ643"/>
      <c r="ER643"/>
      <c r="ES643"/>
      <c r="ET643"/>
      <c r="EU643"/>
      <c r="EV643"/>
      <c r="EW643"/>
      <c r="EX643"/>
      <c r="EY643"/>
      <c r="EZ643"/>
      <c r="FA643"/>
      <c r="FB643"/>
      <c r="FC643"/>
      <c r="FD643"/>
      <c r="FE643"/>
      <c r="FF643"/>
      <c r="FG643"/>
      <c r="FH643"/>
      <c r="FI643"/>
      <c r="FJ643"/>
      <c r="FK643"/>
      <c r="FL643"/>
      <c r="FM643"/>
      <c r="FN643"/>
      <c r="FO643"/>
      <c r="FP643"/>
      <c r="FQ643"/>
      <c r="FR643"/>
      <c r="FS643"/>
      <c r="FT643"/>
      <c r="FU643"/>
      <c r="FV643"/>
      <c r="FW643"/>
      <c r="FX643"/>
      <c r="FY643"/>
      <c r="FZ643"/>
      <c r="GA643"/>
      <c r="GB643"/>
      <c r="GC643"/>
      <c r="GD643"/>
      <c r="GE643"/>
      <c r="GF643"/>
      <c r="GG643"/>
      <c r="GH643"/>
      <c r="GI643"/>
      <c r="GJ643"/>
      <c r="GK643"/>
      <c r="GL643"/>
      <c r="GM643"/>
      <c r="GN643"/>
      <c r="GO643"/>
      <c r="GP643"/>
      <c r="GQ643"/>
      <c r="GR643"/>
      <c r="GS643"/>
      <c r="GT643"/>
      <c r="GU643"/>
      <c r="GV643"/>
      <c r="GW643"/>
      <c r="GX643"/>
      <c r="GY643"/>
      <c r="GZ643"/>
      <c r="HA643"/>
      <c r="HB643"/>
      <c r="HC643"/>
      <c r="HD643"/>
      <c r="HE643"/>
      <c r="HF643"/>
      <c r="HG643"/>
    </row>
    <row r="644" spans="1:215" s="7" customFormat="1" ht="18.75" customHeight="1">
      <c r="A644" s="27" t="s">
        <v>1169</v>
      </c>
      <c r="B644" s="14">
        <v>8435134839561</v>
      </c>
      <c r="C644" s="19" t="s">
        <v>1177</v>
      </c>
      <c r="D644" s="16" t="s">
        <v>1368</v>
      </c>
      <c r="E644" s="16" t="s">
        <v>1368</v>
      </c>
      <c r="F644" s="16" t="s">
        <v>1364</v>
      </c>
      <c r="G644" s="21">
        <v>1</v>
      </c>
      <c r="H644" s="19" t="s">
        <v>867</v>
      </c>
      <c r="I644" s="17">
        <v>314</v>
      </c>
      <c r="J644" s="20">
        <v>1095168</v>
      </c>
      <c r="K644" s="28" t="s">
        <v>733</v>
      </c>
      <c r="L644" s="51">
        <v>4056</v>
      </c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  <c r="EI644"/>
      <c r="EJ644"/>
      <c r="EK644"/>
      <c r="EL644"/>
      <c r="EM644"/>
      <c r="EN644"/>
      <c r="EO644"/>
      <c r="EP644"/>
      <c r="EQ644"/>
      <c r="ER644"/>
      <c r="ES644"/>
      <c r="ET644"/>
      <c r="EU644"/>
      <c r="EV644"/>
      <c r="EW644"/>
      <c r="EX644"/>
      <c r="EY644"/>
      <c r="EZ644"/>
      <c r="FA644"/>
      <c r="FB644"/>
      <c r="FC644"/>
      <c r="FD644"/>
      <c r="FE644"/>
      <c r="FF644"/>
      <c r="FG644"/>
      <c r="FH644"/>
      <c r="FI644"/>
      <c r="FJ644"/>
      <c r="FK644"/>
      <c r="FL644"/>
      <c r="FM644"/>
      <c r="FN644"/>
      <c r="FO644"/>
      <c r="FP644"/>
      <c r="FQ644"/>
      <c r="FR644"/>
      <c r="FS644"/>
      <c r="FT644"/>
      <c r="FU644"/>
      <c r="FV644"/>
      <c r="FW644"/>
      <c r="FX644"/>
      <c r="FY644"/>
      <c r="FZ644"/>
      <c r="GA644"/>
      <c r="GB644"/>
      <c r="GC644"/>
      <c r="GD644"/>
      <c r="GE644"/>
      <c r="GF644"/>
      <c r="GG644"/>
      <c r="GH644"/>
      <c r="GI644"/>
      <c r="GJ644"/>
      <c r="GK644"/>
      <c r="GL644"/>
      <c r="GM644"/>
      <c r="GN644"/>
      <c r="GO644"/>
      <c r="GP644"/>
      <c r="GQ644"/>
      <c r="GR644"/>
      <c r="GS644"/>
      <c r="GT644"/>
      <c r="GU644"/>
      <c r="GV644"/>
      <c r="GW644"/>
      <c r="GX644"/>
      <c r="GY644"/>
      <c r="GZ644"/>
      <c r="HA644"/>
      <c r="HB644"/>
      <c r="HC644"/>
      <c r="HD644"/>
      <c r="HE644"/>
      <c r="HF644"/>
      <c r="HG644"/>
    </row>
    <row r="645" spans="1:215" s="7" customFormat="1" ht="17.25" customHeight="1">
      <c r="A645" s="27" t="s">
        <v>1170</v>
      </c>
      <c r="B645" s="14">
        <v>8435134839578</v>
      </c>
      <c r="C645" s="19" t="s">
        <v>227</v>
      </c>
      <c r="D645" s="16" t="s">
        <v>1368</v>
      </c>
      <c r="E645" s="16" t="s">
        <v>1368</v>
      </c>
      <c r="F645" s="16" t="s">
        <v>1364</v>
      </c>
      <c r="G645" s="21">
        <v>1</v>
      </c>
      <c r="H645" s="19" t="s">
        <v>867</v>
      </c>
      <c r="I645" s="17">
        <v>262</v>
      </c>
      <c r="J645" s="20">
        <v>965632</v>
      </c>
      <c r="K645" s="28" t="s">
        <v>732</v>
      </c>
      <c r="L645" s="51">
        <v>4023</v>
      </c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  <c r="EI645"/>
      <c r="EJ645"/>
      <c r="EK645"/>
      <c r="EL645"/>
      <c r="EM645"/>
      <c r="EN645"/>
      <c r="EO645"/>
      <c r="EP645"/>
      <c r="EQ645"/>
      <c r="ER645"/>
      <c r="ES645"/>
      <c r="ET645"/>
      <c r="EU645"/>
      <c r="EV645"/>
      <c r="EW645"/>
      <c r="EX645"/>
      <c r="EY645"/>
      <c r="EZ645"/>
      <c r="FA645"/>
      <c r="FB645"/>
      <c r="FC645"/>
      <c r="FD645"/>
      <c r="FE645"/>
      <c r="FF645"/>
      <c r="FG645"/>
      <c r="FH645"/>
      <c r="FI645"/>
      <c r="FJ645"/>
      <c r="FK645"/>
      <c r="FL645"/>
      <c r="FM645"/>
      <c r="FN645"/>
      <c r="FO645"/>
      <c r="FP645"/>
      <c r="FQ645"/>
      <c r="FR645"/>
      <c r="FS645"/>
      <c r="FT645"/>
      <c r="FU645"/>
      <c r="FV645"/>
      <c r="FW645"/>
      <c r="FX645"/>
      <c r="FY645"/>
      <c r="FZ645"/>
      <c r="GA645"/>
      <c r="GB645"/>
      <c r="GC645"/>
      <c r="GD645"/>
      <c r="GE645"/>
      <c r="GF645"/>
      <c r="GG645"/>
      <c r="GH645"/>
      <c r="GI645"/>
      <c r="GJ645"/>
      <c r="GK645"/>
      <c r="GL645"/>
      <c r="GM645"/>
      <c r="GN645"/>
      <c r="GO645"/>
      <c r="GP645"/>
      <c r="GQ645"/>
      <c r="GR645"/>
      <c r="GS645"/>
      <c r="GT645"/>
      <c r="GU645"/>
      <c r="GV645"/>
      <c r="GW645"/>
      <c r="GX645"/>
      <c r="GY645"/>
      <c r="GZ645"/>
      <c r="HA645"/>
      <c r="HB645"/>
      <c r="HC645"/>
      <c r="HD645"/>
      <c r="HE645"/>
      <c r="HF645"/>
      <c r="HG645"/>
    </row>
    <row r="646" spans="1:215" s="7" customFormat="1" ht="16.5" customHeight="1">
      <c r="A646" s="27" t="s">
        <v>1171</v>
      </c>
      <c r="B646" s="14">
        <v>8435134839585</v>
      </c>
      <c r="C646" s="19" t="s">
        <v>228</v>
      </c>
      <c r="D646" s="16" t="s">
        <v>1368</v>
      </c>
      <c r="E646" s="16" t="s">
        <v>1368</v>
      </c>
      <c r="F646" s="16" t="s">
        <v>1364</v>
      </c>
      <c r="G646" s="21">
        <v>1</v>
      </c>
      <c r="H646" s="19" t="s">
        <v>867</v>
      </c>
      <c r="I646" s="17">
        <v>308</v>
      </c>
      <c r="J646" s="20">
        <v>1095168</v>
      </c>
      <c r="K646" s="28" t="s">
        <v>733</v>
      </c>
      <c r="L646" s="51">
        <v>4200</v>
      </c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  <c r="EI646"/>
      <c r="EJ646"/>
      <c r="EK646"/>
      <c r="EL646"/>
      <c r="EM646"/>
      <c r="EN646"/>
      <c r="EO646"/>
      <c r="EP646"/>
      <c r="EQ646"/>
      <c r="ER646"/>
      <c r="ES646"/>
      <c r="ET646"/>
      <c r="EU646"/>
      <c r="EV646"/>
      <c r="EW646"/>
      <c r="EX646"/>
      <c r="EY646"/>
      <c r="EZ646"/>
      <c r="FA646"/>
      <c r="FB646"/>
      <c r="FC646"/>
      <c r="FD646"/>
      <c r="FE646"/>
      <c r="FF646"/>
      <c r="FG646"/>
      <c r="FH646"/>
      <c r="FI646"/>
      <c r="FJ646"/>
      <c r="FK646"/>
      <c r="FL646"/>
      <c r="FM646"/>
      <c r="FN646"/>
      <c r="FO646"/>
      <c r="FP646"/>
      <c r="FQ646"/>
      <c r="FR646"/>
      <c r="FS646"/>
      <c r="FT646"/>
      <c r="FU646"/>
      <c r="FV646"/>
      <c r="FW646"/>
      <c r="FX646"/>
      <c r="FY646"/>
      <c r="FZ646"/>
      <c r="GA646"/>
      <c r="GB646"/>
      <c r="GC646"/>
      <c r="GD646"/>
      <c r="GE646"/>
      <c r="GF646"/>
      <c r="GG646"/>
      <c r="GH646"/>
      <c r="GI646"/>
      <c r="GJ646"/>
      <c r="GK646"/>
      <c r="GL646"/>
      <c r="GM646"/>
      <c r="GN646"/>
      <c r="GO646"/>
      <c r="GP646"/>
      <c r="GQ646"/>
      <c r="GR646"/>
      <c r="GS646"/>
      <c r="GT646"/>
      <c r="GU646"/>
      <c r="GV646"/>
      <c r="GW646"/>
      <c r="GX646"/>
      <c r="GY646"/>
      <c r="GZ646"/>
      <c r="HA646"/>
      <c r="HB646"/>
      <c r="HC646"/>
      <c r="HD646"/>
      <c r="HE646"/>
      <c r="HF646"/>
      <c r="HG646"/>
    </row>
    <row r="647" spans="1:215" s="7" customFormat="1" ht="15.75" customHeight="1">
      <c r="A647" s="27" t="s">
        <v>1172</v>
      </c>
      <c r="B647" s="14">
        <v>8435134839592</v>
      </c>
      <c r="C647" s="19" t="s">
        <v>229</v>
      </c>
      <c r="D647" s="16" t="s">
        <v>1368</v>
      </c>
      <c r="E647" s="16" t="s">
        <v>1368</v>
      </c>
      <c r="F647" s="16" t="s">
        <v>1364</v>
      </c>
      <c r="G647" s="21">
        <v>1</v>
      </c>
      <c r="H647" s="19" t="s">
        <v>867</v>
      </c>
      <c r="I647" s="17">
        <v>277</v>
      </c>
      <c r="J647" s="20">
        <v>965632</v>
      </c>
      <c r="K647" s="28" t="s">
        <v>732</v>
      </c>
      <c r="L647" s="51">
        <v>4204</v>
      </c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  <c r="EI647"/>
      <c r="EJ647"/>
      <c r="EK647"/>
      <c r="EL647"/>
      <c r="EM647"/>
      <c r="EN647"/>
      <c r="EO647"/>
      <c r="EP647"/>
      <c r="EQ647"/>
      <c r="ER647"/>
      <c r="ES647"/>
      <c r="ET647"/>
      <c r="EU647"/>
      <c r="EV647"/>
      <c r="EW647"/>
      <c r="EX647"/>
      <c r="EY647"/>
      <c r="EZ647"/>
      <c r="FA647"/>
      <c r="FB647"/>
      <c r="FC647"/>
      <c r="FD647"/>
      <c r="FE647"/>
      <c r="FF647"/>
      <c r="FG647"/>
      <c r="FH647"/>
      <c r="FI647"/>
      <c r="FJ647"/>
      <c r="FK647"/>
      <c r="FL647"/>
      <c r="FM647"/>
      <c r="FN647"/>
      <c r="FO647"/>
      <c r="FP647"/>
      <c r="FQ647"/>
      <c r="FR647"/>
      <c r="FS647"/>
      <c r="FT647"/>
      <c r="FU647"/>
      <c r="FV647"/>
      <c r="FW647"/>
      <c r="FX647"/>
      <c r="FY647"/>
      <c r="FZ647"/>
      <c r="GA647"/>
      <c r="GB647"/>
      <c r="GC647"/>
      <c r="GD647"/>
      <c r="GE647"/>
      <c r="GF647"/>
      <c r="GG647"/>
      <c r="GH647"/>
      <c r="GI647"/>
      <c r="GJ647"/>
      <c r="GK647"/>
      <c r="GL647"/>
      <c r="GM647"/>
      <c r="GN647"/>
      <c r="GO647"/>
      <c r="GP647"/>
      <c r="GQ647"/>
      <c r="GR647"/>
      <c r="GS647"/>
      <c r="GT647"/>
      <c r="GU647"/>
      <c r="GV647"/>
      <c r="GW647"/>
      <c r="GX647"/>
      <c r="GY647"/>
      <c r="GZ647"/>
      <c r="HA647"/>
      <c r="HB647"/>
      <c r="HC647"/>
      <c r="HD647"/>
      <c r="HE647"/>
      <c r="HF647"/>
      <c r="HG647"/>
    </row>
    <row r="648" spans="1:215" s="7" customFormat="1" ht="15.75" customHeight="1">
      <c r="A648" s="27" t="s">
        <v>1173</v>
      </c>
      <c r="B648" s="14">
        <v>8435134839608</v>
      </c>
      <c r="C648" s="19" t="s">
        <v>230</v>
      </c>
      <c r="D648" s="16" t="s">
        <v>1368</v>
      </c>
      <c r="E648" s="16" t="s">
        <v>1368</v>
      </c>
      <c r="F648" s="16" t="s">
        <v>1364</v>
      </c>
      <c r="G648" s="21">
        <v>1</v>
      </c>
      <c r="H648" s="19" t="s">
        <v>867</v>
      </c>
      <c r="I648" s="17">
        <v>316</v>
      </c>
      <c r="J648" s="20">
        <v>1095168</v>
      </c>
      <c r="K648" s="28" t="s">
        <v>733</v>
      </c>
      <c r="L648" s="51">
        <v>4377</v>
      </c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  <c r="EI648"/>
      <c r="EJ648"/>
      <c r="EK648"/>
      <c r="EL648"/>
      <c r="EM648"/>
      <c r="EN648"/>
      <c r="EO648"/>
      <c r="EP648"/>
      <c r="EQ648"/>
      <c r="ER648"/>
      <c r="ES648"/>
      <c r="ET648"/>
      <c r="EU648"/>
      <c r="EV648"/>
      <c r="EW648"/>
      <c r="EX648"/>
      <c r="EY648"/>
      <c r="EZ648"/>
      <c r="FA648"/>
      <c r="FB648"/>
      <c r="FC648"/>
      <c r="FD648"/>
      <c r="FE648"/>
      <c r="FF648"/>
      <c r="FG648"/>
      <c r="FH648"/>
      <c r="FI648"/>
      <c r="FJ648"/>
      <c r="FK648"/>
      <c r="FL648"/>
      <c r="FM648"/>
      <c r="FN648"/>
      <c r="FO648"/>
      <c r="FP648"/>
      <c r="FQ648"/>
      <c r="FR648"/>
      <c r="FS648"/>
      <c r="FT648"/>
      <c r="FU648"/>
      <c r="FV648"/>
      <c r="FW648"/>
      <c r="FX648"/>
      <c r="FY648"/>
      <c r="FZ648"/>
      <c r="GA648"/>
      <c r="GB648"/>
      <c r="GC648"/>
      <c r="GD648"/>
      <c r="GE648"/>
      <c r="GF648"/>
      <c r="GG648"/>
      <c r="GH648"/>
      <c r="GI648"/>
      <c r="GJ648"/>
      <c r="GK648"/>
      <c r="GL648"/>
      <c r="GM648"/>
      <c r="GN648"/>
      <c r="GO648"/>
      <c r="GP648"/>
      <c r="GQ648"/>
      <c r="GR648"/>
      <c r="GS648"/>
      <c r="GT648"/>
      <c r="GU648"/>
      <c r="GV648"/>
      <c r="GW648"/>
      <c r="GX648"/>
      <c r="GY648"/>
      <c r="GZ648"/>
      <c r="HA648"/>
      <c r="HB648"/>
      <c r="HC648"/>
      <c r="HD648"/>
      <c r="HE648"/>
      <c r="HF648"/>
      <c r="HG648"/>
    </row>
    <row r="649" spans="1:215" s="7" customFormat="1" ht="15.75" customHeight="1">
      <c r="A649" s="50" t="s">
        <v>1442</v>
      </c>
      <c r="B649" s="14">
        <v>8435134850719</v>
      </c>
      <c r="C649" s="19" t="s">
        <v>1443</v>
      </c>
      <c r="D649" s="16" t="s">
        <v>1365</v>
      </c>
      <c r="E649" s="16" t="s">
        <v>1365</v>
      </c>
      <c r="F649" s="17" t="s">
        <v>1364</v>
      </c>
      <c r="G649" s="20">
        <v>1</v>
      </c>
      <c r="H649" s="19" t="s">
        <v>1065</v>
      </c>
      <c r="I649" s="17">
        <v>130</v>
      </c>
      <c r="J649" s="20">
        <f>1020*476*728</f>
        <v>353458560</v>
      </c>
      <c r="K649" s="21" t="s">
        <v>1444</v>
      </c>
      <c r="L649" s="51">
        <v>3084</v>
      </c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  <c r="EI649"/>
      <c r="EJ649"/>
      <c r="EK649"/>
      <c r="EL649"/>
      <c r="EM649"/>
      <c r="EN649"/>
      <c r="EO649"/>
      <c r="EP649"/>
      <c r="EQ649"/>
      <c r="ER649"/>
      <c r="ES649"/>
      <c r="ET649"/>
      <c r="EU649"/>
      <c r="EV649"/>
      <c r="EW649"/>
      <c r="EX649"/>
      <c r="EY649"/>
      <c r="EZ649"/>
      <c r="FA649"/>
      <c r="FB649"/>
      <c r="FC649"/>
      <c r="FD649"/>
      <c r="FE649"/>
      <c r="FF649"/>
      <c r="FG649"/>
      <c r="FH649"/>
      <c r="FI649"/>
      <c r="FJ649"/>
      <c r="FK649"/>
      <c r="FL649"/>
      <c r="FM649"/>
      <c r="FN649"/>
      <c r="FO649"/>
      <c r="FP649"/>
      <c r="FQ649"/>
      <c r="FR649"/>
      <c r="FS649"/>
      <c r="FT649"/>
      <c r="FU649"/>
      <c r="FV649"/>
      <c r="FW649"/>
      <c r="FX649"/>
      <c r="FY649"/>
      <c r="FZ649"/>
      <c r="GA649"/>
      <c r="GB649"/>
      <c r="GC649"/>
      <c r="GD649"/>
      <c r="GE649"/>
      <c r="GF649"/>
      <c r="GG649"/>
      <c r="GH649"/>
      <c r="GI649"/>
      <c r="GJ649"/>
      <c r="GK649"/>
      <c r="GL649"/>
      <c r="GM649"/>
      <c r="GN649"/>
      <c r="GO649"/>
      <c r="GP649"/>
      <c r="GQ649"/>
      <c r="GR649"/>
      <c r="GS649"/>
      <c r="GT649"/>
      <c r="GU649"/>
      <c r="GV649"/>
      <c r="GW649"/>
      <c r="GX649"/>
      <c r="GY649"/>
      <c r="GZ649"/>
      <c r="HA649"/>
      <c r="HB649"/>
      <c r="HC649"/>
      <c r="HD649"/>
      <c r="HE649"/>
      <c r="HF649"/>
      <c r="HG649"/>
    </row>
    <row r="650" spans="1:215" s="7" customFormat="1" ht="15.75" customHeight="1">
      <c r="A650" s="50" t="s">
        <v>1445</v>
      </c>
      <c r="B650" s="14">
        <v>8435134851228</v>
      </c>
      <c r="C650" s="19" t="s">
        <v>1446</v>
      </c>
      <c r="D650" s="16" t="s">
        <v>1365</v>
      </c>
      <c r="E650" s="16" t="s">
        <v>1364</v>
      </c>
      <c r="F650" s="17" t="s">
        <v>1364</v>
      </c>
      <c r="G650" s="20">
        <v>1</v>
      </c>
      <c r="H650" s="19" t="s">
        <v>1065</v>
      </c>
      <c r="I650" s="17"/>
      <c r="J650" s="20"/>
      <c r="K650" s="21"/>
      <c r="L650" s="51">
        <v>2716</v>
      </c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  <c r="EI650"/>
      <c r="EJ650"/>
      <c r="EK650"/>
      <c r="EL650"/>
      <c r="EM650"/>
      <c r="EN650"/>
      <c r="EO650"/>
      <c r="EP650"/>
      <c r="EQ650"/>
      <c r="ER650"/>
      <c r="ES650"/>
      <c r="ET650"/>
      <c r="EU650"/>
      <c r="EV650"/>
      <c r="EW650"/>
      <c r="EX650"/>
      <c r="EY650"/>
      <c r="EZ650"/>
      <c r="FA650"/>
      <c r="FB650"/>
      <c r="FC650"/>
      <c r="FD650"/>
      <c r="FE650"/>
      <c r="FF650"/>
      <c r="FG650"/>
      <c r="FH650"/>
      <c r="FI650"/>
      <c r="FJ650"/>
      <c r="FK650"/>
      <c r="FL650"/>
      <c r="FM650"/>
      <c r="FN650"/>
      <c r="FO650"/>
      <c r="FP650"/>
      <c r="FQ650"/>
      <c r="FR650"/>
      <c r="FS650"/>
      <c r="FT650"/>
      <c r="FU650"/>
      <c r="FV650"/>
      <c r="FW650"/>
      <c r="FX650"/>
      <c r="FY650"/>
      <c r="FZ650"/>
      <c r="GA650"/>
      <c r="GB650"/>
      <c r="GC650"/>
      <c r="GD650"/>
      <c r="GE650"/>
      <c r="GF650"/>
      <c r="GG650"/>
      <c r="GH650"/>
      <c r="GI650"/>
      <c r="GJ650"/>
      <c r="GK650"/>
      <c r="GL650"/>
      <c r="GM650"/>
      <c r="GN650"/>
      <c r="GO650"/>
      <c r="GP650"/>
      <c r="GQ650"/>
      <c r="GR650"/>
      <c r="GS650"/>
      <c r="GT650"/>
      <c r="GU650"/>
      <c r="GV650"/>
      <c r="GW650"/>
      <c r="GX650"/>
      <c r="GY650"/>
      <c r="GZ650"/>
      <c r="HA650"/>
      <c r="HB650"/>
      <c r="HC650"/>
      <c r="HD650"/>
      <c r="HE650"/>
      <c r="HF650"/>
      <c r="HG650"/>
    </row>
    <row r="651" spans="1:215" s="7" customFormat="1" ht="15.75" customHeight="1">
      <c r="A651" s="50" t="s">
        <v>1447</v>
      </c>
      <c r="B651" s="14">
        <v>8435134851136</v>
      </c>
      <c r="C651" s="19" t="s">
        <v>1448</v>
      </c>
      <c r="D651" s="16" t="s">
        <v>1365</v>
      </c>
      <c r="E651" s="16" t="s">
        <v>1364</v>
      </c>
      <c r="F651" s="17" t="s">
        <v>1364</v>
      </c>
      <c r="G651" s="20">
        <v>1</v>
      </c>
      <c r="H651" s="19" t="s">
        <v>1065</v>
      </c>
      <c r="I651" s="17"/>
      <c r="J651" s="20"/>
      <c r="K651" s="21"/>
      <c r="L651" s="51">
        <v>2774</v>
      </c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  <c r="EI651"/>
      <c r="EJ651"/>
      <c r="EK651"/>
      <c r="EL651"/>
      <c r="EM651"/>
      <c r="EN651"/>
      <c r="EO651"/>
      <c r="EP651"/>
      <c r="EQ651"/>
      <c r="ER651"/>
      <c r="ES651"/>
      <c r="ET651"/>
      <c r="EU651"/>
      <c r="EV651"/>
      <c r="EW651"/>
      <c r="EX651"/>
      <c r="EY651"/>
      <c r="EZ651"/>
      <c r="FA651"/>
      <c r="FB651"/>
      <c r="FC651"/>
      <c r="FD651"/>
      <c r="FE651"/>
      <c r="FF651"/>
      <c r="FG651"/>
      <c r="FH651"/>
      <c r="FI651"/>
      <c r="FJ651"/>
      <c r="FK651"/>
      <c r="FL651"/>
      <c r="FM651"/>
      <c r="FN651"/>
      <c r="FO651"/>
      <c r="FP651"/>
      <c r="FQ651"/>
      <c r="FR651"/>
      <c r="FS651"/>
      <c r="FT651"/>
      <c r="FU651"/>
      <c r="FV651"/>
      <c r="FW651"/>
      <c r="FX651"/>
      <c r="FY651"/>
      <c r="FZ651"/>
      <c r="GA651"/>
      <c r="GB651"/>
      <c r="GC651"/>
      <c r="GD651"/>
      <c r="GE651"/>
      <c r="GF651"/>
      <c r="GG651"/>
      <c r="GH651"/>
      <c r="GI651"/>
      <c r="GJ651"/>
      <c r="GK651"/>
      <c r="GL651"/>
      <c r="GM651"/>
      <c r="GN651"/>
      <c r="GO651"/>
      <c r="GP651"/>
      <c r="GQ651"/>
      <c r="GR651"/>
      <c r="GS651"/>
      <c r="GT651"/>
      <c r="GU651"/>
      <c r="GV651"/>
      <c r="GW651"/>
      <c r="GX651"/>
      <c r="GY651"/>
      <c r="GZ651"/>
      <c r="HA651"/>
      <c r="HB651"/>
      <c r="HC651"/>
      <c r="HD651"/>
      <c r="HE651"/>
      <c r="HF651"/>
      <c r="HG651"/>
    </row>
    <row r="652" spans="1:215" s="7" customFormat="1" ht="15.75" customHeight="1">
      <c r="A652" s="27" t="s">
        <v>1208</v>
      </c>
      <c r="B652" s="14">
        <v>8435134806839</v>
      </c>
      <c r="C652" s="19" t="s">
        <v>1209</v>
      </c>
      <c r="D652" s="16" t="s">
        <v>1364</v>
      </c>
      <c r="E652" s="16" t="s">
        <v>1364</v>
      </c>
      <c r="F652" s="16" t="s">
        <v>1364</v>
      </c>
      <c r="G652" s="21">
        <v>1</v>
      </c>
      <c r="H652" s="19" t="s">
        <v>172</v>
      </c>
      <c r="I652" s="17">
        <v>0.15</v>
      </c>
      <c r="J652" s="20">
        <v>283.5</v>
      </c>
      <c r="K652" s="28" t="s">
        <v>173</v>
      </c>
      <c r="L652" s="51">
        <v>70</v>
      </c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  <c r="EI652"/>
      <c r="EJ652"/>
      <c r="EK652"/>
      <c r="EL652"/>
      <c r="EM652"/>
      <c r="EN652"/>
      <c r="EO652"/>
      <c r="EP652"/>
      <c r="EQ652"/>
      <c r="ER652"/>
      <c r="ES652"/>
      <c r="ET652"/>
      <c r="EU652"/>
      <c r="EV652"/>
      <c r="EW652"/>
      <c r="EX652"/>
      <c r="EY652"/>
      <c r="EZ652"/>
      <c r="FA652"/>
      <c r="FB652"/>
      <c r="FC652"/>
      <c r="FD652"/>
      <c r="FE652"/>
      <c r="FF652"/>
      <c r="FG652"/>
      <c r="FH652"/>
      <c r="FI652"/>
      <c r="FJ652"/>
      <c r="FK652"/>
      <c r="FL652"/>
      <c r="FM652"/>
      <c r="FN652"/>
      <c r="FO652"/>
      <c r="FP652"/>
      <c r="FQ652"/>
      <c r="FR652"/>
      <c r="FS652"/>
      <c r="FT652"/>
      <c r="FU652"/>
      <c r="FV652"/>
      <c r="FW652"/>
      <c r="FX652"/>
      <c r="FY652"/>
      <c r="FZ652"/>
      <c r="GA652"/>
      <c r="GB652"/>
      <c r="GC652"/>
      <c r="GD652"/>
      <c r="GE652"/>
      <c r="GF652"/>
      <c r="GG652"/>
      <c r="GH652"/>
      <c r="GI652"/>
      <c r="GJ652"/>
      <c r="GK652"/>
      <c r="GL652"/>
      <c r="GM652"/>
      <c r="GN652"/>
      <c r="GO652"/>
      <c r="GP652"/>
      <c r="GQ652"/>
      <c r="GR652"/>
      <c r="GS652"/>
      <c r="GT652"/>
      <c r="GU652"/>
      <c r="GV652"/>
      <c r="GW652"/>
      <c r="GX652"/>
      <c r="GY652"/>
      <c r="GZ652"/>
      <c r="HA652"/>
      <c r="HB652"/>
      <c r="HC652"/>
      <c r="HD652"/>
      <c r="HE652"/>
      <c r="HF652"/>
      <c r="HG652"/>
    </row>
    <row r="653" spans="1:215" s="7" customFormat="1" ht="15.75" customHeight="1">
      <c r="A653" s="27" t="s">
        <v>1210</v>
      </c>
      <c r="B653" s="14">
        <v>8435134808048</v>
      </c>
      <c r="C653" s="19" t="s">
        <v>1211</v>
      </c>
      <c r="D653" s="16" t="s">
        <v>1364</v>
      </c>
      <c r="E653" s="16" t="s">
        <v>1364</v>
      </c>
      <c r="F653" s="16" t="s">
        <v>1364</v>
      </c>
      <c r="G653" s="21">
        <v>1</v>
      </c>
      <c r="H653" s="19" t="s">
        <v>503</v>
      </c>
      <c r="I653" s="17">
        <v>17</v>
      </c>
      <c r="J653" s="20">
        <v>61912</v>
      </c>
      <c r="K653" s="28" t="s">
        <v>1212</v>
      </c>
      <c r="L653" s="51">
        <v>697</v>
      </c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  <c r="EI653"/>
      <c r="EJ653"/>
      <c r="EK653"/>
      <c r="EL653"/>
      <c r="EM653"/>
      <c r="EN653"/>
      <c r="EO653"/>
      <c r="EP653"/>
      <c r="EQ653"/>
      <c r="ER653"/>
      <c r="ES653"/>
      <c r="ET653"/>
      <c r="EU653"/>
      <c r="EV653"/>
      <c r="EW653"/>
      <c r="EX653"/>
      <c r="EY653"/>
      <c r="EZ653"/>
      <c r="FA653"/>
      <c r="FB653"/>
      <c r="FC653"/>
      <c r="FD653"/>
      <c r="FE653"/>
      <c r="FF653"/>
      <c r="FG653"/>
      <c r="FH653"/>
      <c r="FI653"/>
      <c r="FJ653"/>
      <c r="FK653"/>
      <c r="FL653"/>
      <c r="FM653"/>
      <c r="FN653"/>
      <c r="FO653"/>
      <c r="FP653"/>
      <c r="FQ653"/>
      <c r="FR653"/>
      <c r="FS653"/>
      <c r="FT653"/>
      <c r="FU653"/>
      <c r="FV653"/>
      <c r="FW653"/>
      <c r="FX653"/>
      <c r="FY653"/>
      <c r="FZ653"/>
      <c r="GA653"/>
      <c r="GB653"/>
      <c r="GC653"/>
      <c r="GD653"/>
      <c r="GE653"/>
      <c r="GF653"/>
      <c r="GG653"/>
      <c r="GH653"/>
      <c r="GI653"/>
      <c r="GJ653"/>
      <c r="GK653"/>
      <c r="GL653"/>
      <c r="GM653"/>
      <c r="GN653"/>
      <c r="GO653"/>
      <c r="GP653"/>
      <c r="GQ653"/>
      <c r="GR653"/>
      <c r="GS653"/>
      <c r="GT653"/>
      <c r="GU653"/>
      <c r="GV653"/>
      <c r="GW653"/>
      <c r="GX653"/>
      <c r="GY653"/>
      <c r="GZ653"/>
      <c r="HA653"/>
      <c r="HB653"/>
      <c r="HC653"/>
      <c r="HD653"/>
      <c r="HE653"/>
      <c r="HF653"/>
      <c r="HG653"/>
    </row>
    <row r="654" spans="1:215" s="7" customFormat="1" ht="15.75" customHeight="1">
      <c r="A654" s="27" t="s">
        <v>1213</v>
      </c>
      <c r="B654" s="14">
        <v>8435134808055</v>
      </c>
      <c r="C654" s="19" t="s">
        <v>1214</v>
      </c>
      <c r="D654" s="16" t="s">
        <v>1364</v>
      </c>
      <c r="E654" s="16" t="s">
        <v>1364</v>
      </c>
      <c r="F654" s="16" t="s">
        <v>1364</v>
      </c>
      <c r="G654" s="21">
        <v>1</v>
      </c>
      <c r="H654" s="19" t="s">
        <v>503</v>
      </c>
      <c r="I654" s="17">
        <v>17</v>
      </c>
      <c r="J654" s="20">
        <v>61912</v>
      </c>
      <c r="K654" s="28" t="s">
        <v>1212</v>
      </c>
      <c r="L654" s="51">
        <v>723</v>
      </c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  <c r="EI654"/>
      <c r="EJ654"/>
      <c r="EK654"/>
      <c r="EL654"/>
      <c r="EM654"/>
      <c r="EN654"/>
      <c r="EO654"/>
      <c r="EP654"/>
      <c r="EQ654"/>
      <c r="ER654"/>
      <c r="ES654"/>
      <c r="ET654"/>
      <c r="EU654"/>
      <c r="EV654"/>
      <c r="EW654"/>
      <c r="EX654"/>
      <c r="EY654"/>
      <c r="EZ654"/>
      <c r="FA654"/>
      <c r="FB654"/>
      <c r="FC654"/>
      <c r="FD654"/>
      <c r="FE654"/>
      <c r="FF654"/>
      <c r="FG654"/>
      <c r="FH654"/>
      <c r="FI654"/>
      <c r="FJ654"/>
      <c r="FK654"/>
      <c r="FL654"/>
      <c r="FM654"/>
      <c r="FN654"/>
      <c r="FO654"/>
      <c r="FP654"/>
      <c r="FQ654"/>
      <c r="FR654"/>
      <c r="FS654"/>
      <c r="FT654"/>
      <c r="FU654"/>
      <c r="FV654"/>
      <c r="FW654"/>
      <c r="FX654"/>
      <c r="FY654"/>
      <c r="FZ654"/>
      <c r="GA654"/>
      <c r="GB654"/>
      <c r="GC654"/>
      <c r="GD654"/>
      <c r="GE654"/>
      <c r="GF654"/>
      <c r="GG654"/>
      <c r="GH654"/>
      <c r="GI654"/>
      <c r="GJ654"/>
      <c r="GK654"/>
      <c r="GL654"/>
      <c r="GM654"/>
      <c r="GN654"/>
      <c r="GO654"/>
      <c r="GP654"/>
      <c r="GQ654"/>
      <c r="GR654"/>
      <c r="GS654"/>
      <c r="GT654"/>
      <c r="GU654"/>
      <c r="GV654"/>
      <c r="GW654"/>
      <c r="GX654"/>
      <c r="GY654"/>
      <c r="GZ654"/>
      <c r="HA654"/>
      <c r="HB654"/>
      <c r="HC654"/>
      <c r="HD654"/>
      <c r="HE654"/>
      <c r="HF654"/>
      <c r="HG654"/>
    </row>
    <row r="655" spans="1:215" s="7" customFormat="1" ht="15.75" customHeight="1">
      <c r="A655" s="27" t="s">
        <v>1215</v>
      </c>
      <c r="B655" s="14">
        <v>8435134807935</v>
      </c>
      <c r="C655" s="19" t="s">
        <v>1216</v>
      </c>
      <c r="D655" s="16" t="s">
        <v>1364</v>
      </c>
      <c r="E655" s="16" t="s">
        <v>1364</v>
      </c>
      <c r="F655" s="16" t="s">
        <v>1364</v>
      </c>
      <c r="G655" s="21">
        <v>1</v>
      </c>
      <c r="H655" s="19" t="s">
        <v>503</v>
      </c>
      <c r="I655" s="17">
        <v>12</v>
      </c>
      <c r="J655" s="20">
        <v>38400</v>
      </c>
      <c r="K655" s="28" t="s">
        <v>1217</v>
      </c>
      <c r="L655" s="51">
        <v>536</v>
      </c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  <c r="EI655"/>
      <c r="EJ655"/>
      <c r="EK655"/>
      <c r="EL655"/>
      <c r="EM655"/>
      <c r="EN655"/>
      <c r="EO655"/>
      <c r="EP655"/>
      <c r="EQ655"/>
      <c r="ER655"/>
      <c r="ES655"/>
      <c r="ET655"/>
      <c r="EU655"/>
      <c r="EV655"/>
      <c r="EW655"/>
      <c r="EX655"/>
      <c r="EY655"/>
      <c r="EZ655"/>
      <c r="FA655"/>
      <c r="FB655"/>
      <c r="FC655"/>
      <c r="FD655"/>
      <c r="FE655"/>
      <c r="FF655"/>
      <c r="FG655"/>
      <c r="FH655"/>
      <c r="FI655"/>
      <c r="FJ655"/>
      <c r="FK655"/>
      <c r="FL655"/>
      <c r="FM655"/>
      <c r="FN655"/>
      <c r="FO655"/>
      <c r="FP655"/>
      <c r="FQ655"/>
      <c r="FR655"/>
      <c r="FS655"/>
      <c r="FT655"/>
      <c r="FU655"/>
      <c r="FV655"/>
      <c r="FW655"/>
      <c r="FX655"/>
      <c r="FY655"/>
      <c r="FZ655"/>
      <c r="GA655"/>
      <c r="GB655"/>
      <c r="GC655"/>
      <c r="GD655"/>
      <c r="GE655"/>
      <c r="GF655"/>
      <c r="GG655"/>
      <c r="GH655"/>
      <c r="GI655"/>
      <c r="GJ655"/>
      <c r="GK655"/>
      <c r="GL655"/>
      <c r="GM655"/>
      <c r="GN655"/>
      <c r="GO655"/>
      <c r="GP655"/>
      <c r="GQ655"/>
      <c r="GR655"/>
      <c r="GS655"/>
      <c r="GT655"/>
      <c r="GU655"/>
      <c r="GV655"/>
      <c r="GW655"/>
      <c r="GX655"/>
      <c r="GY655"/>
      <c r="GZ655"/>
      <c r="HA655"/>
      <c r="HB655"/>
      <c r="HC655"/>
      <c r="HD655"/>
      <c r="HE655"/>
      <c r="HF655"/>
      <c r="HG655"/>
    </row>
    <row r="656" spans="1:215" s="7" customFormat="1" ht="15.75" customHeight="1">
      <c r="A656" s="27" t="s">
        <v>1396</v>
      </c>
      <c r="B656" s="14">
        <v>8435134849713</v>
      </c>
      <c r="C656" s="19" t="s">
        <v>1398</v>
      </c>
      <c r="D656" s="16" t="s">
        <v>1364</v>
      </c>
      <c r="E656" s="16" t="s">
        <v>1364</v>
      </c>
      <c r="F656" s="16" t="s">
        <v>1364</v>
      </c>
      <c r="G656" s="21">
        <v>1</v>
      </c>
      <c r="H656" s="19" t="s">
        <v>172</v>
      </c>
      <c r="I656" s="17">
        <v>9</v>
      </c>
      <c r="J656" s="20" t="s">
        <v>1364</v>
      </c>
      <c r="K656" s="28" t="s">
        <v>1364</v>
      </c>
      <c r="L656" s="51">
        <v>558</v>
      </c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  <c r="EI656"/>
      <c r="EJ656"/>
      <c r="EK656"/>
      <c r="EL656"/>
      <c r="EM656"/>
      <c r="EN656"/>
      <c r="EO656"/>
      <c r="EP656"/>
      <c r="EQ656"/>
      <c r="ER656"/>
      <c r="ES656"/>
      <c r="ET656"/>
      <c r="EU656"/>
      <c r="EV656"/>
      <c r="EW656"/>
      <c r="EX656"/>
      <c r="EY656"/>
      <c r="EZ656"/>
      <c r="FA656"/>
      <c r="FB656"/>
      <c r="FC656"/>
      <c r="FD656"/>
      <c r="FE656"/>
      <c r="FF656"/>
      <c r="FG656"/>
      <c r="FH656"/>
      <c r="FI656"/>
      <c r="FJ656"/>
      <c r="FK656"/>
      <c r="FL656"/>
      <c r="FM656"/>
      <c r="FN656"/>
      <c r="FO656"/>
      <c r="FP656"/>
      <c r="FQ656"/>
      <c r="FR656"/>
      <c r="FS656"/>
      <c r="FT656"/>
      <c r="FU656"/>
      <c r="FV656"/>
      <c r="FW656"/>
      <c r="FX656"/>
      <c r="FY656"/>
      <c r="FZ656"/>
      <c r="GA656"/>
      <c r="GB656"/>
      <c r="GC656"/>
      <c r="GD656"/>
      <c r="GE656"/>
      <c r="GF656"/>
      <c r="GG656"/>
      <c r="GH656"/>
      <c r="GI656"/>
      <c r="GJ656"/>
      <c r="GK656"/>
      <c r="GL656"/>
      <c r="GM656"/>
      <c r="GN656"/>
      <c r="GO656"/>
      <c r="GP656"/>
      <c r="GQ656"/>
      <c r="GR656"/>
      <c r="GS656"/>
      <c r="GT656"/>
      <c r="GU656"/>
      <c r="GV656"/>
      <c r="GW656"/>
      <c r="GX656"/>
      <c r="GY656"/>
      <c r="GZ656"/>
      <c r="HA656"/>
      <c r="HB656"/>
      <c r="HC656"/>
      <c r="HD656"/>
      <c r="HE656"/>
      <c r="HF656"/>
      <c r="HG656"/>
    </row>
    <row r="657" spans="1:215" s="7" customFormat="1" ht="15.75" customHeight="1">
      <c r="A657" s="27" t="s">
        <v>1405</v>
      </c>
      <c r="B657" s="14">
        <v>8435134850061</v>
      </c>
      <c r="C657" s="19" t="s">
        <v>1406</v>
      </c>
      <c r="D657" s="16" t="s">
        <v>1364</v>
      </c>
      <c r="E657" s="16" t="s">
        <v>1364</v>
      </c>
      <c r="F657" s="16" t="s">
        <v>1364</v>
      </c>
      <c r="G657" s="21">
        <v>1</v>
      </c>
      <c r="H657" s="19" t="s">
        <v>172</v>
      </c>
      <c r="I657" s="17" t="s">
        <v>1364</v>
      </c>
      <c r="J657" s="20" t="s">
        <v>1364</v>
      </c>
      <c r="K657" s="28" t="s">
        <v>1364</v>
      </c>
      <c r="L657" s="51">
        <v>720</v>
      </c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  <c r="EI657"/>
      <c r="EJ657"/>
      <c r="EK657"/>
      <c r="EL657"/>
      <c r="EM657"/>
      <c r="EN657"/>
      <c r="EO657"/>
      <c r="EP657"/>
      <c r="EQ657"/>
      <c r="ER657"/>
      <c r="ES657"/>
      <c r="ET657"/>
      <c r="EU657"/>
      <c r="EV657"/>
      <c r="EW657"/>
      <c r="EX657"/>
      <c r="EY657"/>
      <c r="EZ657"/>
      <c r="FA657"/>
      <c r="FB657"/>
      <c r="FC657"/>
      <c r="FD657"/>
      <c r="FE657"/>
      <c r="FF657"/>
      <c r="FG657"/>
      <c r="FH657"/>
      <c r="FI657"/>
      <c r="FJ657"/>
      <c r="FK657"/>
      <c r="FL657"/>
      <c r="FM657"/>
      <c r="FN657"/>
      <c r="FO657"/>
      <c r="FP657"/>
      <c r="FQ657"/>
      <c r="FR657"/>
      <c r="FS657"/>
      <c r="FT657"/>
      <c r="FU657"/>
      <c r="FV657"/>
      <c r="FW657"/>
      <c r="FX657"/>
      <c r="FY657"/>
      <c r="FZ657"/>
      <c r="GA657"/>
      <c r="GB657"/>
      <c r="GC657"/>
      <c r="GD657"/>
      <c r="GE657"/>
      <c r="GF657"/>
      <c r="GG657"/>
      <c r="GH657"/>
      <c r="GI657"/>
      <c r="GJ657"/>
      <c r="GK657"/>
      <c r="GL657"/>
      <c r="GM657"/>
      <c r="GN657"/>
      <c r="GO657"/>
      <c r="GP657"/>
      <c r="GQ657"/>
      <c r="GR657"/>
      <c r="GS657"/>
      <c r="GT657"/>
      <c r="GU657"/>
      <c r="GV657"/>
      <c r="GW657"/>
      <c r="GX657"/>
      <c r="GY657"/>
      <c r="GZ657"/>
      <c r="HA657"/>
      <c r="HB657"/>
      <c r="HC657"/>
      <c r="HD657"/>
      <c r="HE657"/>
      <c r="HF657"/>
      <c r="HG657"/>
    </row>
    <row r="658" spans="1:215" s="7" customFormat="1" ht="15.75" customHeight="1">
      <c r="A658" s="27" t="s">
        <v>1218</v>
      </c>
      <c r="B658" s="14">
        <v>8435134807959</v>
      </c>
      <c r="C658" s="19" t="s">
        <v>1219</v>
      </c>
      <c r="D658" s="16" t="s">
        <v>1364</v>
      </c>
      <c r="E658" s="16" t="s">
        <v>1364</v>
      </c>
      <c r="F658" s="16" t="s">
        <v>1364</v>
      </c>
      <c r="G658" s="21">
        <v>1</v>
      </c>
      <c r="H658" s="19" t="s">
        <v>503</v>
      </c>
      <c r="I658" s="17">
        <v>12</v>
      </c>
      <c r="J658" s="20">
        <v>38400</v>
      </c>
      <c r="K658" s="28" t="s">
        <v>1217</v>
      </c>
      <c r="L658" s="51">
        <v>536</v>
      </c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  <c r="EI658"/>
      <c r="EJ658"/>
      <c r="EK658"/>
      <c r="EL658"/>
      <c r="EM658"/>
      <c r="EN658"/>
      <c r="EO658"/>
      <c r="EP658"/>
      <c r="EQ658"/>
      <c r="ER658"/>
      <c r="ES658"/>
      <c r="ET658"/>
      <c r="EU658"/>
      <c r="EV658"/>
      <c r="EW658"/>
      <c r="EX658"/>
      <c r="EY658"/>
      <c r="EZ658"/>
      <c r="FA658"/>
      <c r="FB658"/>
      <c r="FC658"/>
      <c r="FD658"/>
      <c r="FE658"/>
      <c r="FF658"/>
      <c r="FG658"/>
      <c r="FH658"/>
      <c r="FI658"/>
      <c r="FJ658"/>
      <c r="FK658"/>
      <c r="FL658"/>
      <c r="FM658"/>
      <c r="FN658"/>
      <c r="FO658"/>
      <c r="FP658"/>
      <c r="FQ658"/>
      <c r="FR658"/>
      <c r="FS658"/>
      <c r="FT658"/>
      <c r="FU658"/>
      <c r="FV658"/>
      <c r="FW658"/>
      <c r="FX658"/>
      <c r="FY658"/>
      <c r="FZ658"/>
      <c r="GA658"/>
      <c r="GB658"/>
      <c r="GC658"/>
      <c r="GD658"/>
      <c r="GE658"/>
      <c r="GF658"/>
      <c r="GG658"/>
      <c r="GH658"/>
      <c r="GI658"/>
      <c r="GJ658"/>
      <c r="GK658"/>
      <c r="GL658"/>
      <c r="GM658"/>
      <c r="GN658"/>
      <c r="GO658"/>
      <c r="GP658"/>
      <c r="GQ658"/>
      <c r="GR658"/>
      <c r="GS658"/>
      <c r="GT658"/>
      <c r="GU658"/>
      <c r="GV658"/>
      <c r="GW658"/>
      <c r="GX658"/>
      <c r="GY658"/>
      <c r="GZ658"/>
      <c r="HA658"/>
      <c r="HB658"/>
      <c r="HC658"/>
      <c r="HD658"/>
      <c r="HE658"/>
      <c r="HF658"/>
      <c r="HG658"/>
    </row>
    <row r="659" spans="1:215" s="7" customFormat="1" ht="15.75" customHeight="1">
      <c r="A659" s="27" t="s">
        <v>1399</v>
      </c>
      <c r="B659" s="14">
        <v>8435134849973</v>
      </c>
      <c r="C659" s="19" t="s">
        <v>1400</v>
      </c>
      <c r="D659" s="16" t="s">
        <v>1364</v>
      </c>
      <c r="E659" s="16" t="s">
        <v>1364</v>
      </c>
      <c r="F659" s="16" t="s">
        <v>1364</v>
      </c>
      <c r="G659" s="21">
        <v>1</v>
      </c>
      <c r="H659" s="19" t="s">
        <v>172</v>
      </c>
      <c r="I659" s="17" t="s">
        <v>1364</v>
      </c>
      <c r="J659" s="20" t="s">
        <v>1364</v>
      </c>
      <c r="K659" s="28" t="s">
        <v>1364</v>
      </c>
      <c r="L659" s="51">
        <v>558</v>
      </c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  <c r="EI659"/>
      <c r="EJ659"/>
      <c r="EK659"/>
      <c r="EL659"/>
      <c r="EM659"/>
      <c r="EN659"/>
      <c r="EO659"/>
      <c r="EP659"/>
      <c r="EQ659"/>
      <c r="ER659"/>
      <c r="ES659"/>
      <c r="ET659"/>
      <c r="EU659"/>
      <c r="EV659"/>
      <c r="EW659"/>
      <c r="EX659"/>
      <c r="EY659"/>
      <c r="EZ659"/>
      <c r="FA659"/>
      <c r="FB659"/>
      <c r="FC659"/>
      <c r="FD659"/>
      <c r="FE659"/>
      <c r="FF659"/>
      <c r="FG659"/>
      <c r="FH659"/>
      <c r="FI659"/>
      <c r="FJ659"/>
      <c r="FK659"/>
      <c r="FL659"/>
      <c r="FM659"/>
      <c r="FN659"/>
      <c r="FO659"/>
      <c r="FP659"/>
      <c r="FQ659"/>
      <c r="FR659"/>
      <c r="FS659"/>
      <c r="FT659"/>
      <c r="FU659"/>
      <c r="FV659"/>
      <c r="FW659"/>
      <c r="FX659"/>
      <c r="FY659"/>
      <c r="FZ659"/>
      <c r="GA659"/>
      <c r="GB659"/>
      <c r="GC659"/>
      <c r="GD659"/>
      <c r="GE659"/>
      <c r="GF659"/>
      <c r="GG659"/>
      <c r="GH659"/>
      <c r="GI659"/>
      <c r="GJ659"/>
      <c r="GK659"/>
      <c r="GL659"/>
      <c r="GM659"/>
      <c r="GN659"/>
      <c r="GO659"/>
      <c r="GP659"/>
      <c r="GQ659"/>
      <c r="GR659"/>
      <c r="GS659"/>
      <c r="GT659"/>
      <c r="GU659"/>
      <c r="GV659"/>
      <c r="GW659"/>
      <c r="GX659"/>
      <c r="GY659"/>
      <c r="GZ659"/>
      <c r="HA659"/>
      <c r="HB659"/>
      <c r="HC659"/>
      <c r="HD659"/>
      <c r="HE659"/>
      <c r="HF659"/>
      <c r="HG659"/>
    </row>
    <row r="660" spans="1:215" s="7" customFormat="1" ht="15.75" customHeight="1">
      <c r="A660" s="27" t="s">
        <v>1220</v>
      </c>
      <c r="B660" s="14">
        <v>8435134807898</v>
      </c>
      <c r="C660" s="19" t="s">
        <v>1221</v>
      </c>
      <c r="D660" s="16" t="s">
        <v>1364</v>
      </c>
      <c r="E660" s="16" t="s">
        <v>1364</v>
      </c>
      <c r="F660" s="16" t="s">
        <v>1364</v>
      </c>
      <c r="G660" s="21">
        <v>1</v>
      </c>
      <c r="H660" s="19" t="s">
        <v>503</v>
      </c>
      <c r="I660" s="17">
        <v>12</v>
      </c>
      <c r="J660" s="20">
        <v>38400</v>
      </c>
      <c r="K660" s="28" t="s">
        <v>1217</v>
      </c>
      <c r="L660" s="51">
        <v>609</v>
      </c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  <c r="EI660"/>
      <c r="EJ660"/>
      <c r="EK660"/>
      <c r="EL660"/>
      <c r="EM660"/>
      <c r="EN660"/>
      <c r="EO660"/>
      <c r="EP660"/>
      <c r="EQ660"/>
      <c r="ER660"/>
      <c r="ES660"/>
      <c r="ET660"/>
      <c r="EU660"/>
      <c r="EV660"/>
      <c r="EW660"/>
      <c r="EX660"/>
      <c r="EY660"/>
      <c r="EZ660"/>
      <c r="FA660"/>
      <c r="FB660"/>
      <c r="FC660"/>
      <c r="FD660"/>
      <c r="FE660"/>
      <c r="FF660"/>
      <c r="FG660"/>
      <c r="FH660"/>
      <c r="FI660"/>
      <c r="FJ660"/>
      <c r="FK660"/>
      <c r="FL660"/>
      <c r="FM660"/>
      <c r="FN660"/>
      <c r="FO660"/>
      <c r="FP660"/>
      <c r="FQ660"/>
      <c r="FR660"/>
      <c r="FS660"/>
      <c r="FT660"/>
      <c r="FU660"/>
      <c r="FV660"/>
      <c r="FW660"/>
      <c r="FX660"/>
      <c r="FY660"/>
      <c r="FZ660"/>
      <c r="GA660"/>
      <c r="GB660"/>
      <c r="GC660"/>
      <c r="GD660"/>
      <c r="GE660"/>
      <c r="GF660"/>
      <c r="GG660"/>
      <c r="GH660"/>
      <c r="GI660"/>
      <c r="GJ660"/>
      <c r="GK660"/>
      <c r="GL660"/>
      <c r="GM660"/>
      <c r="GN660"/>
      <c r="GO660"/>
      <c r="GP660"/>
      <c r="GQ660"/>
      <c r="GR660"/>
      <c r="GS660"/>
      <c r="GT660"/>
      <c r="GU660"/>
      <c r="GV660"/>
      <c r="GW660"/>
      <c r="GX660"/>
      <c r="GY660"/>
      <c r="GZ660"/>
      <c r="HA660"/>
      <c r="HB660"/>
      <c r="HC660"/>
      <c r="HD660"/>
      <c r="HE660"/>
      <c r="HF660"/>
      <c r="HG660"/>
    </row>
    <row r="661" spans="1:215" s="7" customFormat="1" ht="15.75" customHeight="1">
      <c r="A661" s="27" t="s">
        <v>1401</v>
      </c>
      <c r="B661" s="14">
        <v>8435134849980</v>
      </c>
      <c r="C661" s="19" t="s">
        <v>1402</v>
      </c>
      <c r="D661" s="16" t="s">
        <v>1364</v>
      </c>
      <c r="E661" s="16" t="s">
        <v>1364</v>
      </c>
      <c r="F661" s="16" t="s">
        <v>1364</v>
      </c>
      <c r="G661" s="21">
        <v>1</v>
      </c>
      <c r="H661" s="19" t="s">
        <v>172</v>
      </c>
      <c r="I661" s="17" t="s">
        <v>1364</v>
      </c>
      <c r="J661" s="20" t="s">
        <v>1364</v>
      </c>
      <c r="K661" s="28" t="s">
        <v>1364</v>
      </c>
      <c r="L661" s="51">
        <v>633</v>
      </c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  <c r="EI661"/>
      <c r="EJ661"/>
      <c r="EK661"/>
      <c r="EL661"/>
      <c r="EM661"/>
      <c r="EN661"/>
      <c r="EO661"/>
      <c r="EP661"/>
      <c r="EQ661"/>
      <c r="ER661"/>
      <c r="ES661"/>
      <c r="ET661"/>
      <c r="EU661"/>
      <c r="EV661"/>
      <c r="EW661"/>
      <c r="EX661"/>
      <c r="EY661"/>
      <c r="EZ661"/>
      <c r="FA661"/>
      <c r="FB661"/>
      <c r="FC661"/>
      <c r="FD661"/>
      <c r="FE661"/>
      <c r="FF661"/>
      <c r="FG661"/>
      <c r="FH661"/>
      <c r="FI661"/>
      <c r="FJ661"/>
      <c r="FK661"/>
      <c r="FL661"/>
      <c r="FM661"/>
      <c r="FN661"/>
      <c r="FO661"/>
      <c r="FP661"/>
      <c r="FQ661"/>
      <c r="FR661"/>
      <c r="FS661"/>
      <c r="FT661"/>
      <c r="FU661"/>
      <c r="FV661"/>
      <c r="FW661"/>
      <c r="FX661"/>
      <c r="FY661"/>
      <c r="FZ661"/>
      <c r="GA661"/>
      <c r="GB661"/>
      <c r="GC661"/>
      <c r="GD661"/>
      <c r="GE661"/>
      <c r="GF661"/>
      <c r="GG661"/>
      <c r="GH661"/>
      <c r="GI661"/>
      <c r="GJ661"/>
      <c r="GK661"/>
      <c r="GL661"/>
      <c r="GM661"/>
      <c r="GN661"/>
      <c r="GO661"/>
      <c r="GP661"/>
      <c r="GQ661"/>
      <c r="GR661"/>
      <c r="GS661"/>
      <c r="GT661"/>
      <c r="GU661"/>
      <c r="GV661"/>
      <c r="GW661"/>
      <c r="GX661"/>
      <c r="GY661"/>
      <c r="GZ661"/>
      <c r="HA661"/>
      <c r="HB661"/>
      <c r="HC661"/>
      <c r="HD661"/>
      <c r="HE661"/>
      <c r="HF661"/>
      <c r="HG661"/>
    </row>
    <row r="662" spans="1:215" s="7" customFormat="1" ht="15.75" customHeight="1">
      <c r="A662" s="27" t="s">
        <v>1222</v>
      </c>
      <c r="B662" s="14">
        <v>8435134807911</v>
      </c>
      <c r="C662" s="19" t="s">
        <v>1225</v>
      </c>
      <c r="D662" s="16" t="s">
        <v>1364</v>
      </c>
      <c r="E662" s="16" t="s">
        <v>1364</v>
      </c>
      <c r="F662" s="16" t="s">
        <v>1364</v>
      </c>
      <c r="G662" s="21">
        <v>1</v>
      </c>
      <c r="H662" s="19" t="s">
        <v>503</v>
      </c>
      <c r="I662" s="17">
        <v>12</v>
      </c>
      <c r="J662" s="20">
        <v>38400</v>
      </c>
      <c r="K662" s="28" t="s">
        <v>1217</v>
      </c>
      <c r="L662" s="51">
        <v>609</v>
      </c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  <c r="EI662"/>
      <c r="EJ662"/>
      <c r="EK662"/>
      <c r="EL662"/>
      <c r="EM662"/>
      <c r="EN662"/>
      <c r="EO662"/>
      <c r="EP662"/>
      <c r="EQ662"/>
      <c r="ER662"/>
      <c r="ES662"/>
      <c r="ET662"/>
      <c r="EU662"/>
      <c r="EV662"/>
      <c r="EW662"/>
      <c r="EX662"/>
      <c r="EY662"/>
      <c r="EZ662"/>
      <c r="FA662"/>
      <c r="FB662"/>
      <c r="FC662"/>
      <c r="FD662"/>
      <c r="FE662"/>
      <c r="FF662"/>
      <c r="FG662"/>
      <c r="FH662"/>
      <c r="FI662"/>
      <c r="FJ662"/>
      <c r="FK662"/>
      <c r="FL662"/>
      <c r="FM662"/>
      <c r="FN662"/>
      <c r="FO662"/>
      <c r="FP662"/>
      <c r="FQ662"/>
      <c r="FR662"/>
      <c r="FS662"/>
      <c r="FT662"/>
      <c r="FU662"/>
      <c r="FV662"/>
      <c r="FW662"/>
      <c r="FX662"/>
      <c r="FY662"/>
      <c r="FZ662"/>
      <c r="GA662"/>
      <c r="GB662"/>
      <c r="GC662"/>
      <c r="GD662"/>
      <c r="GE662"/>
      <c r="GF662"/>
      <c r="GG662"/>
      <c r="GH662"/>
      <c r="GI662"/>
      <c r="GJ662"/>
      <c r="GK662"/>
      <c r="GL662"/>
      <c r="GM662"/>
      <c r="GN662"/>
      <c r="GO662"/>
      <c r="GP662"/>
      <c r="GQ662"/>
      <c r="GR662"/>
      <c r="GS662"/>
      <c r="GT662"/>
      <c r="GU662"/>
      <c r="GV662"/>
      <c r="GW662"/>
      <c r="GX662"/>
      <c r="GY662"/>
      <c r="GZ662"/>
      <c r="HA662"/>
      <c r="HB662"/>
      <c r="HC662"/>
      <c r="HD662"/>
      <c r="HE662"/>
      <c r="HF662"/>
      <c r="HG662"/>
    </row>
    <row r="663" spans="1:215" s="7" customFormat="1" ht="15.75" customHeight="1">
      <c r="A663" s="27" t="s">
        <v>1403</v>
      </c>
      <c r="B663" s="14">
        <v>8435134849997</v>
      </c>
      <c r="C663" s="19" t="s">
        <v>1404</v>
      </c>
      <c r="D663" s="16" t="s">
        <v>1364</v>
      </c>
      <c r="E663" s="16" t="s">
        <v>1364</v>
      </c>
      <c r="F663" s="16" t="s">
        <v>1364</v>
      </c>
      <c r="G663" s="21">
        <v>1</v>
      </c>
      <c r="H663" s="19" t="s">
        <v>172</v>
      </c>
      <c r="I663" s="17" t="s">
        <v>1364</v>
      </c>
      <c r="J663" s="20" t="s">
        <v>1364</v>
      </c>
      <c r="K663" s="28" t="s">
        <v>1364</v>
      </c>
      <c r="L663" s="51">
        <v>633</v>
      </c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  <c r="EI663"/>
      <c r="EJ663"/>
      <c r="EK663"/>
      <c r="EL663"/>
      <c r="EM663"/>
      <c r="EN663"/>
      <c r="EO663"/>
      <c r="EP663"/>
      <c r="EQ663"/>
      <c r="ER663"/>
      <c r="ES663"/>
      <c r="ET663"/>
      <c r="EU663"/>
      <c r="EV663"/>
      <c r="EW663"/>
      <c r="EX663"/>
      <c r="EY663"/>
      <c r="EZ663"/>
      <c r="FA663"/>
      <c r="FB663"/>
      <c r="FC663"/>
      <c r="FD663"/>
      <c r="FE663"/>
      <c r="FF663"/>
      <c r="FG663"/>
      <c r="FH663"/>
      <c r="FI663"/>
      <c r="FJ663"/>
      <c r="FK663"/>
      <c r="FL663"/>
      <c r="FM663"/>
      <c r="FN663"/>
      <c r="FO663"/>
      <c r="FP663"/>
      <c r="FQ663"/>
      <c r="FR663"/>
      <c r="FS663"/>
      <c r="FT663"/>
      <c r="FU663"/>
      <c r="FV663"/>
      <c r="FW663"/>
      <c r="FX663"/>
      <c r="FY663"/>
      <c r="FZ663"/>
      <c r="GA663"/>
      <c r="GB663"/>
      <c r="GC663"/>
      <c r="GD663"/>
      <c r="GE663"/>
      <c r="GF663"/>
      <c r="GG663"/>
      <c r="GH663"/>
      <c r="GI663"/>
      <c r="GJ663"/>
      <c r="GK663"/>
      <c r="GL663"/>
      <c r="GM663"/>
      <c r="GN663"/>
      <c r="GO663"/>
      <c r="GP663"/>
      <c r="GQ663"/>
      <c r="GR663"/>
      <c r="GS663"/>
      <c r="GT663"/>
      <c r="GU663"/>
      <c r="GV663"/>
      <c r="GW663"/>
      <c r="GX663"/>
      <c r="GY663"/>
      <c r="GZ663"/>
      <c r="HA663"/>
      <c r="HB663"/>
      <c r="HC663"/>
      <c r="HD663"/>
      <c r="HE663"/>
      <c r="HF663"/>
      <c r="HG663"/>
    </row>
    <row r="664" spans="1:215" s="7" customFormat="1" ht="15.75" customHeight="1">
      <c r="A664" s="27" t="s">
        <v>544</v>
      </c>
      <c r="B664" s="14">
        <v>8435134808451</v>
      </c>
      <c r="C664" s="19" t="s">
        <v>1229</v>
      </c>
      <c r="D664" s="16" t="s">
        <v>1364</v>
      </c>
      <c r="E664" s="16" t="s">
        <v>1364</v>
      </c>
      <c r="F664" s="16" t="s">
        <v>1367</v>
      </c>
      <c r="G664" s="21">
        <v>1</v>
      </c>
      <c r="H664" s="19" t="s">
        <v>1227</v>
      </c>
      <c r="I664" s="17">
        <v>108</v>
      </c>
      <c r="J664" s="20">
        <v>497728</v>
      </c>
      <c r="K664" s="28" t="s">
        <v>1228</v>
      </c>
      <c r="L664" s="51">
        <v>1234</v>
      </c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  <c r="EI664"/>
      <c r="EJ664"/>
      <c r="EK664"/>
      <c r="EL664"/>
      <c r="EM664"/>
      <c r="EN664"/>
      <c r="EO664"/>
      <c r="EP664"/>
      <c r="EQ664"/>
      <c r="ER664"/>
      <c r="ES664"/>
      <c r="ET664"/>
      <c r="EU664"/>
      <c r="EV664"/>
      <c r="EW664"/>
      <c r="EX664"/>
      <c r="EY664"/>
      <c r="EZ664"/>
      <c r="FA664"/>
      <c r="FB664"/>
      <c r="FC664"/>
      <c r="FD664"/>
      <c r="FE664"/>
      <c r="FF664"/>
      <c r="FG664"/>
      <c r="FH664"/>
      <c r="FI664"/>
      <c r="FJ664"/>
      <c r="FK664"/>
      <c r="FL664"/>
      <c r="FM664"/>
      <c r="FN664"/>
      <c r="FO664"/>
      <c r="FP664"/>
      <c r="FQ664"/>
      <c r="FR664"/>
      <c r="FS664"/>
      <c r="FT664"/>
      <c r="FU664"/>
      <c r="FV664"/>
      <c r="FW664"/>
      <c r="FX664"/>
      <c r="FY664"/>
      <c r="FZ664"/>
      <c r="GA664"/>
      <c r="GB664"/>
      <c r="GC664"/>
      <c r="GD664"/>
      <c r="GE664"/>
      <c r="GF664"/>
      <c r="GG664"/>
      <c r="GH664"/>
      <c r="GI664"/>
      <c r="GJ664"/>
      <c r="GK664"/>
      <c r="GL664"/>
      <c r="GM664"/>
      <c r="GN664"/>
      <c r="GO664"/>
      <c r="GP664"/>
      <c r="GQ664"/>
      <c r="GR664"/>
      <c r="GS664"/>
      <c r="GT664"/>
      <c r="GU664"/>
      <c r="GV664"/>
      <c r="GW664"/>
      <c r="GX664"/>
      <c r="GY664"/>
      <c r="GZ664"/>
      <c r="HA664"/>
      <c r="HB664"/>
      <c r="HC664"/>
      <c r="HD664"/>
      <c r="HE664"/>
      <c r="HF664"/>
      <c r="HG664"/>
    </row>
    <row r="665" spans="1:215" s="7" customFormat="1" ht="15.75" customHeight="1">
      <c r="A665" s="27" t="s">
        <v>545</v>
      </c>
      <c r="B665" s="14">
        <v>8435134808468</v>
      </c>
      <c r="C665" s="19" t="s">
        <v>1230</v>
      </c>
      <c r="D665" s="16" t="s">
        <v>1364</v>
      </c>
      <c r="E665" s="16" t="s">
        <v>1364</v>
      </c>
      <c r="F665" s="16" t="s">
        <v>1367</v>
      </c>
      <c r="G665" s="21">
        <v>1</v>
      </c>
      <c r="H665" s="19" t="s">
        <v>1227</v>
      </c>
      <c r="I665" s="17">
        <v>111</v>
      </c>
      <c r="J665" s="20">
        <v>497728</v>
      </c>
      <c r="K665" s="28" t="s">
        <v>1228</v>
      </c>
      <c r="L665" s="51">
        <v>1378</v>
      </c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  <c r="EI665"/>
      <c r="EJ665"/>
      <c r="EK665"/>
      <c r="EL665"/>
      <c r="EM665"/>
      <c r="EN665"/>
      <c r="EO665"/>
      <c r="EP665"/>
      <c r="EQ665"/>
      <c r="ER665"/>
      <c r="ES665"/>
      <c r="ET665"/>
      <c r="EU665"/>
      <c r="EV665"/>
      <c r="EW665"/>
      <c r="EX665"/>
      <c r="EY665"/>
      <c r="EZ665"/>
      <c r="FA665"/>
      <c r="FB665"/>
      <c r="FC665"/>
      <c r="FD665"/>
      <c r="FE665"/>
      <c r="FF665"/>
      <c r="FG665"/>
      <c r="FH665"/>
      <c r="FI665"/>
      <c r="FJ665"/>
      <c r="FK665"/>
      <c r="FL665"/>
      <c r="FM665"/>
      <c r="FN665"/>
      <c r="FO665"/>
      <c r="FP665"/>
      <c r="FQ665"/>
      <c r="FR665"/>
      <c r="FS665"/>
      <c r="FT665"/>
      <c r="FU665"/>
      <c r="FV665"/>
      <c r="FW665"/>
      <c r="FX665"/>
      <c r="FY665"/>
      <c r="FZ665"/>
      <c r="GA665"/>
      <c r="GB665"/>
      <c r="GC665"/>
      <c r="GD665"/>
      <c r="GE665"/>
      <c r="GF665"/>
      <c r="GG665"/>
      <c r="GH665"/>
      <c r="GI665"/>
      <c r="GJ665"/>
      <c r="GK665"/>
      <c r="GL665"/>
      <c r="GM665"/>
      <c r="GN665"/>
      <c r="GO665"/>
      <c r="GP665"/>
      <c r="GQ665"/>
      <c r="GR665"/>
      <c r="GS665"/>
      <c r="GT665"/>
      <c r="GU665"/>
      <c r="GV665"/>
      <c r="GW665"/>
      <c r="GX665"/>
      <c r="GY665"/>
      <c r="GZ665"/>
      <c r="HA665"/>
      <c r="HB665"/>
      <c r="HC665"/>
      <c r="HD665"/>
      <c r="HE665"/>
      <c r="HF665"/>
      <c r="HG665"/>
    </row>
    <row r="666" spans="1:215" s="7" customFormat="1" ht="15.75" customHeight="1">
      <c r="A666" s="27" t="s">
        <v>1027</v>
      </c>
      <c r="B666" s="14">
        <v>8435134847580</v>
      </c>
      <c r="C666" s="19" t="s">
        <v>1032</v>
      </c>
      <c r="D666" s="16" t="s">
        <v>1364</v>
      </c>
      <c r="E666" s="16" t="s">
        <v>1364</v>
      </c>
      <c r="F666" s="16" t="s">
        <v>1368</v>
      </c>
      <c r="G666" s="21">
        <v>1</v>
      </c>
      <c r="H666" s="19" t="s">
        <v>1037</v>
      </c>
      <c r="I666" s="17">
        <v>65</v>
      </c>
      <c r="J666" s="20">
        <f>990*710*626</f>
        <v>440015400</v>
      </c>
      <c r="K666" s="28" t="s">
        <v>118</v>
      </c>
      <c r="L666" s="51">
        <v>933</v>
      </c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  <c r="EI666"/>
      <c r="EJ666"/>
      <c r="EK666"/>
      <c r="EL666"/>
      <c r="EM666"/>
      <c r="EN666"/>
      <c r="EO666"/>
      <c r="EP666"/>
      <c r="EQ666"/>
      <c r="ER666"/>
      <c r="ES666"/>
      <c r="ET666"/>
      <c r="EU666"/>
      <c r="EV666"/>
      <c r="EW666"/>
      <c r="EX666"/>
      <c r="EY666"/>
      <c r="EZ666"/>
      <c r="FA666"/>
      <c r="FB666"/>
      <c r="FC666"/>
      <c r="FD666"/>
      <c r="FE666"/>
      <c r="FF666"/>
      <c r="FG666"/>
      <c r="FH666"/>
      <c r="FI666"/>
      <c r="FJ666"/>
      <c r="FK666"/>
      <c r="FL666"/>
      <c r="FM666"/>
      <c r="FN666"/>
      <c r="FO666"/>
      <c r="FP666"/>
      <c r="FQ666"/>
      <c r="FR666"/>
      <c r="FS666"/>
      <c r="FT666"/>
      <c r="FU666"/>
      <c r="FV666"/>
      <c r="FW666"/>
      <c r="FX666"/>
      <c r="FY666"/>
      <c r="FZ666"/>
      <c r="GA666"/>
      <c r="GB666"/>
      <c r="GC666"/>
      <c r="GD666"/>
      <c r="GE666"/>
      <c r="GF666"/>
      <c r="GG666"/>
      <c r="GH666"/>
      <c r="GI666"/>
      <c r="GJ666"/>
      <c r="GK666"/>
      <c r="GL666"/>
      <c r="GM666"/>
      <c r="GN666"/>
      <c r="GO666"/>
      <c r="GP666"/>
      <c r="GQ666"/>
      <c r="GR666"/>
      <c r="GS666"/>
      <c r="GT666"/>
      <c r="GU666"/>
      <c r="GV666"/>
      <c r="GW666"/>
      <c r="GX666"/>
      <c r="GY666"/>
      <c r="GZ666"/>
      <c r="HA666"/>
      <c r="HB666"/>
      <c r="HC666"/>
      <c r="HD666"/>
      <c r="HE666"/>
      <c r="HF666"/>
      <c r="HG666"/>
    </row>
    <row r="667" spans="1:215" s="7" customFormat="1" ht="15.75" customHeight="1">
      <c r="A667" s="27" t="s">
        <v>1028</v>
      </c>
      <c r="B667" s="14">
        <v>8435134847597</v>
      </c>
      <c r="C667" s="19" t="s">
        <v>1033</v>
      </c>
      <c r="D667" s="16" t="s">
        <v>1364</v>
      </c>
      <c r="E667" s="16" t="s">
        <v>1364</v>
      </c>
      <c r="F667" s="16" t="s">
        <v>1368</v>
      </c>
      <c r="G667" s="21">
        <v>1</v>
      </c>
      <c r="H667" s="19" t="s">
        <v>1037</v>
      </c>
      <c r="I667" s="17">
        <v>81</v>
      </c>
      <c r="J667" s="20">
        <f>1200*710*626</f>
        <v>533352000</v>
      </c>
      <c r="K667" s="28" t="s">
        <v>1118</v>
      </c>
      <c r="L667" s="51">
        <v>1065</v>
      </c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  <c r="EI667"/>
      <c r="EJ667"/>
      <c r="EK667"/>
      <c r="EL667"/>
      <c r="EM667"/>
      <c r="EN667"/>
      <c r="EO667"/>
      <c r="EP667"/>
      <c r="EQ667"/>
      <c r="ER667"/>
      <c r="ES667"/>
      <c r="ET667"/>
      <c r="EU667"/>
      <c r="EV667"/>
      <c r="EW667"/>
      <c r="EX667"/>
      <c r="EY667"/>
      <c r="EZ667"/>
      <c r="FA667"/>
      <c r="FB667"/>
      <c r="FC667"/>
      <c r="FD667"/>
      <c r="FE667"/>
      <c r="FF667"/>
      <c r="FG667"/>
      <c r="FH667"/>
      <c r="FI667"/>
      <c r="FJ667"/>
      <c r="FK667"/>
      <c r="FL667"/>
      <c r="FM667"/>
      <c r="FN667"/>
      <c r="FO667"/>
      <c r="FP667"/>
      <c r="FQ667"/>
      <c r="FR667"/>
      <c r="FS667"/>
      <c r="FT667"/>
      <c r="FU667"/>
      <c r="FV667"/>
      <c r="FW667"/>
      <c r="FX667"/>
      <c r="FY667"/>
      <c r="FZ667"/>
      <c r="GA667"/>
      <c r="GB667"/>
      <c r="GC667"/>
      <c r="GD667"/>
      <c r="GE667"/>
      <c r="GF667"/>
      <c r="GG667"/>
      <c r="GH667"/>
      <c r="GI667"/>
      <c r="GJ667"/>
      <c r="GK667"/>
      <c r="GL667"/>
      <c r="GM667"/>
      <c r="GN667"/>
      <c r="GO667"/>
      <c r="GP667"/>
      <c r="GQ667"/>
      <c r="GR667"/>
      <c r="GS667"/>
      <c r="GT667"/>
      <c r="GU667"/>
      <c r="GV667"/>
      <c r="GW667"/>
      <c r="GX667"/>
      <c r="GY667"/>
      <c r="GZ667"/>
      <c r="HA667"/>
      <c r="HB667"/>
      <c r="HC667"/>
      <c r="HD667"/>
      <c r="HE667"/>
      <c r="HF667"/>
      <c r="HG667"/>
    </row>
    <row r="668" spans="1:215" s="7" customFormat="1" ht="15.75" customHeight="1">
      <c r="A668" s="27" t="s">
        <v>1029</v>
      </c>
      <c r="B668" s="14">
        <v>8435134847603</v>
      </c>
      <c r="C668" s="19" t="s">
        <v>1034</v>
      </c>
      <c r="D668" s="16" t="s">
        <v>1364</v>
      </c>
      <c r="E668" s="16" t="s">
        <v>1364</v>
      </c>
      <c r="F668" s="16" t="s">
        <v>1368</v>
      </c>
      <c r="G668" s="21">
        <v>1</v>
      </c>
      <c r="H668" s="19" t="s">
        <v>1037</v>
      </c>
      <c r="I668" s="17">
        <v>90</v>
      </c>
      <c r="J668" s="20">
        <f>1450*710*626</f>
        <v>644467000</v>
      </c>
      <c r="K668" s="28" t="s">
        <v>119</v>
      </c>
      <c r="L668" s="51">
        <v>1408</v>
      </c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  <c r="EI668"/>
      <c r="EJ668"/>
      <c r="EK668"/>
      <c r="EL668"/>
      <c r="EM668"/>
      <c r="EN668"/>
      <c r="EO668"/>
      <c r="EP668"/>
      <c r="EQ668"/>
      <c r="ER668"/>
      <c r="ES668"/>
      <c r="ET668"/>
      <c r="EU668"/>
      <c r="EV668"/>
      <c r="EW668"/>
      <c r="EX668"/>
      <c r="EY668"/>
      <c r="EZ668"/>
      <c r="FA668"/>
      <c r="FB668"/>
      <c r="FC668"/>
      <c r="FD668"/>
      <c r="FE668"/>
      <c r="FF668"/>
      <c r="FG668"/>
      <c r="FH668"/>
      <c r="FI668"/>
      <c r="FJ668"/>
      <c r="FK668"/>
      <c r="FL668"/>
      <c r="FM668"/>
      <c r="FN668"/>
      <c r="FO668"/>
      <c r="FP668"/>
      <c r="FQ668"/>
      <c r="FR668"/>
      <c r="FS668"/>
      <c r="FT668"/>
      <c r="FU668"/>
      <c r="FV668"/>
      <c r="FW668"/>
      <c r="FX668"/>
      <c r="FY668"/>
      <c r="FZ668"/>
      <c r="GA668"/>
      <c r="GB668"/>
      <c r="GC668"/>
      <c r="GD668"/>
      <c r="GE668"/>
      <c r="GF668"/>
      <c r="GG668"/>
      <c r="GH668"/>
      <c r="GI668"/>
      <c r="GJ668"/>
      <c r="GK668"/>
      <c r="GL668"/>
      <c r="GM668"/>
      <c r="GN668"/>
      <c r="GO668"/>
      <c r="GP668"/>
      <c r="GQ668"/>
      <c r="GR668"/>
      <c r="GS668"/>
      <c r="GT668"/>
      <c r="GU668"/>
      <c r="GV668"/>
      <c r="GW668"/>
      <c r="GX668"/>
      <c r="GY668"/>
      <c r="GZ668"/>
      <c r="HA668"/>
      <c r="HB668"/>
      <c r="HC668"/>
      <c r="HD668"/>
      <c r="HE668"/>
      <c r="HF668"/>
      <c r="HG668"/>
    </row>
    <row r="669" spans="1:215" s="7" customFormat="1" ht="15.75" customHeight="1">
      <c r="A669" s="27" t="s">
        <v>1030</v>
      </c>
      <c r="B669" s="14">
        <v>8435134847610</v>
      </c>
      <c r="C669" s="19" t="s">
        <v>1035</v>
      </c>
      <c r="D669" s="16" t="s">
        <v>1364</v>
      </c>
      <c r="E669" s="16" t="s">
        <v>1364</v>
      </c>
      <c r="F669" s="16" t="s">
        <v>1367</v>
      </c>
      <c r="G669" s="21">
        <v>1</v>
      </c>
      <c r="H669" s="19" t="s">
        <v>1037</v>
      </c>
      <c r="I669" s="17">
        <v>96</v>
      </c>
      <c r="J669" s="20">
        <f>1600*710*656</f>
        <v>745216000</v>
      </c>
      <c r="K669" s="28" t="s">
        <v>120</v>
      </c>
      <c r="L669" s="51">
        <v>1568</v>
      </c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  <c r="EI669"/>
      <c r="EJ669"/>
      <c r="EK669"/>
      <c r="EL669"/>
      <c r="EM669"/>
      <c r="EN669"/>
      <c r="EO669"/>
      <c r="EP669"/>
      <c r="EQ669"/>
      <c r="ER669"/>
      <c r="ES669"/>
      <c r="ET669"/>
      <c r="EU669"/>
      <c r="EV669"/>
      <c r="EW669"/>
      <c r="EX669"/>
      <c r="EY669"/>
      <c r="EZ669"/>
      <c r="FA669"/>
      <c r="FB669"/>
      <c r="FC669"/>
      <c r="FD669"/>
      <c r="FE669"/>
      <c r="FF669"/>
      <c r="FG669"/>
      <c r="FH669"/>
      <c r="FI669"/>
      <c r="FJ669"/>
      <c r="FK669"/>
      <c r="FL669"/>
      <c r="FM669"/>
      <c r="FN669"/>
      <c r="FO669"/>
      <c r="FP669"/>
      <c r="FQ669"/>
      <c r="FR669"/>
      <c r="FS669"/>
      <c r="FT669"/>
      <c r="FU669"/>
      <c r="FV669"/>
      <c r="FW669"/>
      <c r="FX669"/>
      <c r="FY669"/>
      <c r="FZ669"/>
      <c r="GA669"/>
      <c r="GB669"/>
      <c r="GC669"/>
      <c r="GD669"/>
      <c r="GE669"/>
      <c r="GF669"/>
      <c r="GG669"/>
      <c r="GH669"/>
      <c r="GI669"/>
      <c r="GJ669"/>
      <c r="GK669"/>
      <c r="GL669"/>
      <c r="GM669"/>
      <c r="GN669"/>
      <c r="GO669"/>
      <c r="GP669"/>
      <c r="GQ669"/>
      <c r="GR669"/>
      <c r="GS669"/>
      <c r="GT669"/>
      <c r="GU669"/>
      <c r="GV669"/>
      <c r="GW669"/>
      <c r="GX669"/>
      <c r="GY669"/>
      <c r="GZ669"/>
      <c r="HA669"/>
      <c r="HB669"/>
      <c r="HC669"/>
      <c r="HD669"/>
      <c r="HE669"/>
      <c r="HF669"/>
      <c r="HG669"/>
    </row>
    <row r="670" spans="1:215" s="7" customFormat="1" ht="15.75" customHeight="1">
      <c r="A670" s="27" t="s">
        <v>1031</v>
      </c>
      <c r="B670" s="14">
        <v>8435134847627</v>
      </c>
      <c r="C670" s="19" t="s">
        <v>1036</v>
      </c>
      <c r="D670" s="16" t="s">
        <v>1364</v>
      </c>
      <c r="E670" s="16" t="s">
        <v>1364</v>
      </c>
      <c r="F670" s="16" t="s">
        <v>1367</v>
      </c>
      <c r="G670" s="21">
        <v>1</v>
      </c>
      <c r="H670" s="19" t="s">
        <v>1037</v>
      </c>
      <c r="I670" s="17">
        <v>110</v>
      </c>
      <c r="J670" s="20">
        <f>1850*710*656</f>
        <v>861656000</v>
      </c>
      <c r="K670" s="28" t="s">
        <v>107</v>
      </c>
      <c r="L670" s="51">
        <v>1816</v>
      </c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  <c r="EI670"/>
      <c r="EJ670"/>
      <c r="EK670"/>
      <c r="EL670"/>
      <c r="EM670"/>
      <c r="EN670"/>
      <c r="EO670"/>
      <c r="EP670"/>
      <c r="EQ670"/>
      <c r="ER670"/>
      <c r="ES670"/>
      <c r="ET670"/>
      <c r="EU670"/>
      <c r="EV670"/>
      <c r="EW670"/>
      <c r="EX670"/>
      <c r="EY670"/>
      <c r="EZ670"/>
      <c r="FA670"/>
      <c r="FB670"/>
      <c r="FC670"/>
      <c r="FD670"/>
      <c r="FE670"/>
      <c r="FF670"/>
      <c r="FG670"/>
      <c r="FH670"/>
      <c r="FI670"/>
      <c r="FJ670"/>
      <c r="FK670"/>
      <c r="FL670"/>
      <c r="FM670"/>
      <c r="FN670"/>
      <c r="FO670"/>
      <c r="FP670"/>
      <c r="FQ670"/>
      <c r="FR670"/>
      <c r="FS670"/>
      <c r="FT670"/>
      <c r="FU670"/>
      <c r="FV670"/>
      <c r="FW670"/>
      <c r="FX670"/>
      <c r="FY670"/>
      <c r="FZ670"/>
      <c r="GA670"/>
      <c r="GB670"/>
      <c r="GC670"/>
      <c r="GD670"/>
      <c r="GE670"/>
      <c r="GF670"/>
      <c r="GG670"/>
      <c r="GH670"/>
      <c r="GI670"/>
      <c r="GJ670"/>
      <c r="GK670"/>
      <c r="GL670"/>
      <c r="GM670"/>
      <c r="GN670"/>
      <c r="GO670"/>
      <c r="GP670"/>
      <c r="GQ670"/>
      <c r="GR670"/>
      <c r="GS670"/>
      <c r="GT670"/>
      <c r="GU670"/>
      <c r="GV670"/>
      <c r="GW670"/>
      <c r="GX670"/>
      <c r="GY670"/>
      <c r="GZ670"/>
      <c r="HA670"/>
      <c r="HB670"/>
      <c r="HC670"/>
      <c r="HD670"/>
      <c r="HE670"/>
      <c r="HF670"/>
      <c r="HG670"/>
    </row>
    <row r="671" spans="1:215" s="7" customFormat="1" ht="15.75" customHeight="1">
      <c r="A671" s="27" t="s">
        <v>1047</v>
      </c>
      <c r="B671" s="14">
        <v>8435134847726</v>
      </c>
      <c r="C671" s="19" t="s">
        <v>1056</v>
      </c>
      <c r="D671" s="16" t="s">
        <v>1364</v>
      </c>
      <c r="E671" s="16" t="s">
        <v>1364</v>
      </c>
      <c r="F671" s="16" t="s">
        <v>1368</v>
      </c>
      <c r="G671" s="21">
        <v>1</v>
      </c>
      <c r="H671" s="19" t="s">
        <v>1037</v>
      </c>
      <c r="I671" s="17">
        <v>65</v>
      </c>
      <c r="J671" s="20">
        <f>990*710*626</f>
        <v>440015400</v>
      </c>
      <c r="K671" s="28" t="s">
        <v>118</v>
      </c>
      <c r="L671" s="51">
        <v>831</v>
      </c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  <c r="EI671"/>
      <c r="EJ671"/>
      <c r="EK671"/>
      <c r="EL671"/>
      <c r="EM671"/>
      <c r="EN671"/>
      <c r="EO671"/>
      <c r="EP671"/>
      <c r="EQ671"/>
      <c r="ER671"/>
      <c r="ES671"/>
      <c r="ET671"/>
      <c r="EU671"/>
      <c r="EV671"/>
      <c r="EW671"/>
      <c r="EX671"/>
      <c r="EY671"/>
      <c r="EZ671"/>
      <c r="FA671"/>
      <c r="FB671"/>
      <c r="FC671"/>
      <c r="FD671"/>
      <c r="FE671"/>
      <c r="FF671"/>
      <c r="FG671"/>
      <c r="FH671"/>
      <c r="FI671"/>
      <c r="FJ671"/>
      <c r="FK671"/>
      <c r="FL671"/>
      <c r="FM671"/>
      <c r="FN671"/>
      <c r="FO671"/>
      <c r="FP671"/>
      <c r="FQ671"/>
      <c r="FR671"/>
      <c r="FS671"/>
      <c r="FT671"/>
      <c r="FU671"/>
      <c r="FV671"/>
      <c r="FW671"/>
      <c r="FX671"/>
      <c r="FY671"/>
      <c r="FZ671"/>
      <c r="GA671"/>
      <c r="GB671"/>
      <c r="GC671"/>
      <c r="GD671"/>
      <c r="GE671"/>
      <c r="GF671"/>
      <c r="GG671"/>
      <c r="GH671"/>
      <c r="GI671"/>
      <c r="GJ671"/>
      <c r="GK671"/>
      <c r="GL671"/>
      <c r="GM671"/>
      <c r="GN671"/>
      <c r="GO671"/>
      <c r="GP671"/>
      <c r="GQ671"/>
      <c r="GR671"/>
      <c r="GS671"/>
      <c r="GT671"/>
      <c r="GU671"/>
      <c r="GV671"/>
      <c r="GW671"/>
      <c r="GX671"/>
      <c r="GY671"/>
      <c r="GZ671"/>
      <c r="HA671"/>
      <c r="HB671"/>
      <c r="HC671"/>
      <c r="HD671"/>
      <c r="HE671"/>
      <c r="HF671"/>
      <c r="HG671"/>
    </row>
    <row r="672" spans="1:215" s="7" customFormat="1" ht="15.75" customHeight="1">
      <c r="A672" s="27" t="s">
        <v>1048</v>
      </c>
      <c r="B672" s="14">
        <v>8435134847733</v>
      </c>
      <c r="C672" s="19" t="s">
        <v>1057</v>
      </c>
      <c r="D672" s="16" t="s">
        <v>1364</v>
      </c>
      <c r="E672" s="16" t="s">
        <v>1364</v>
      </c>
      <c r="F672" s="16" t="s">
        <v>1368</v>
      </c>
      <c r="G672" s="21">
        <v>1</v>
      </c>
      <c r="H672" s="19" t="s">
        <v>1037</v>
      </c>
      <c r="I672" s="17">
        <v>80</v>
      </c>
      <c r="J672" s="20">
        <f>1200*710*626</f>
        <v>533352000</v>
      </c>
      <c r="K672" s="28" t="s">
        <v>1118</v>
      </c>
      <c r="L672" s="51">
        <v>975</v>
      </c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  <c r="EI672"/>
      <c r="EJ672"/>
      <c r="EK672"/>
      <c r="EL672"/>
      <c r="EM672"/>
      <c r="EN672"/>
      <c r="EO672"/>
      <c r="EP672"/>
      <c r="EQ672"/>
      <c r="ER672"/>
      <c r="ES672"/>
      <c r="ET672"/>
      <c r="EU672"/>
      <c r="EV672"/>
      <c r="EW672"/>
      <c r="EX672"/>
      <c r="EY672"/>
      <c r="EZ672"/>
      <c r="FA672"/>
      <c r="FB672"/>
      <c r="FC672"/>
      <c r="FD672"/>
      <c r="FE672"/>
      <c r="FF672"/>
      <c r="FG672"/>
      <c r="FH672"/>
      <c r="FI672"/>
      <c r="FJ672"/>
      <c r="FK672"/>
      <c r="FL672"/>
      <c r="FM672"/>
      <c r="FN672"/>
      <c r="FO672"/>
      <c r="FP672"/>
      <c r="FQ672"/>
      <c r="FR672"/>
      <c r="FS672"/>
      <c r="FT672"/>
      <c r="FU672"/>
      <c r="FV672"/>
      <c r="FW672"/>
      <c r="FX672"/>
      <c r="FY672"/>
      <c r="FZ672"/>
      <c r="GA672"/>
      <c r="GB672"/>
      <c r="GC672"/>
      <c r="GD672"/>
      <c r="GE672"/>
      <c r="GF672"/>
      <c r="GG672"/>
      <c r="GH672"/>
      <c r="GI672"/>
      <c r="GJ672"/>
      <c r="GK672"/>
      <c r="GL672"/>
      <c r="GM672"/>
      <c r="GN672"/>
      <c r="GO672"/>
      <c r="GP672"/>
      <c r="GQ672"/>
      <c r="GR672"/>
      <c r="GS672"/>
      <c r="GT672"/>
      <c r="GU672"/>
      <c r="GV672"/>
      <c r="GW672"/>
      <c r="GX672"/>
      <c r="GY672"/>
      <c r="GZ672"/>
      <c r="HA672"/>
      <c r="HB672"/>
      <c r="HC672"/>
      <c r="HD672"/>
      <c r="HE672"/>
      <c r="HF672"/>
      <c r="HG672"/>
    </row>
    <row r="673" spans="1:215" s="7" customFormat="1" ht="15.75" customHeight="1">
      <c r="A673" s="27" t="s">
        <v>1049</v>
      </c>
      <c r="B673" s="14">
        <v>8435134847740</v>
      </c>
      <c r="C673" s="19" t="s">
        <v>1058</v>
      </c>
      <c r="D673" s="16" t="s">
        <v>1364</v>
      </c>
      <c r="E673" s="16" t="s">
        <v>1364</v>
      </c>
      <c r="F673" s="16" t="s">
        <v>1368</v>
      </c>
      <c r="G673" s="21">
        <v>1</v>
      </c>
      <c r="H673" s="19" t="s">
        <v>1037</v>
      </c>
      <c r="I673" s="17">
        <v>89</v>
      </c>
      <c r="J673" s="20">
        <f>1450*710*626</f>
        <v>644467000</v>
      </c>
      <c r="K673" s="28" t="s">
        <v>119</v>
      </c>
      <c r="L673" s="51">
        <v>1254</v>
      </c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  <c r="EI673"/>
      <c r="EJ673"/>
      <c r="EK673"/>
      <c r="EL673"/>
      <c r="EM673"/>
      <c r="EN673"/>
      <c r="EO673"/>
      <c r="EP673"/>
      <c r="EQ673"/>
      <c r="ER673"/>
      <c r="ES673"/>
      <c r="ET673"/>
      <c r="EU673"/>
      <c r="EV673"/>
      <c r="EW673"/>
      <c r="EX673"/>
      <c r="EY673"/>
      <c r="EZ673"/>
      <c r="FA673"/>
      <c r="FB673"/>
      <c r="FC673"/>
      <c r="FD673"/>
      <c r="FE673"/>
      <c r="FF673"/>
      <c r="FG673"/>
      <c r="FH673"/>
      <c r="FI673"/>
      <c r="FJ673"/>
      <c r="FK673"/>
      <c r="FL673"/>
      <c r="FM673"/>
      <c r="FN673"/>
      <c r="FO673"/>
      <c r="FP673"/>
      <c r="FQ673"/>
      <c r="FR673"/>
      <c r="FS673"/>
      <c r="FT673"/>
      <c r="FU673"/>
      <c r="FV673"/>
      <c r="FW673"/>
      <c r="FX673"/>
      <c r="FY673"/>
      <c r="FZ673"/>
      <c r="GA673"/>
      <c r="GB673"/>
      <c r="GC673"/>
      <c r="GD673"/>
      <c r="GE673"/>
      <c r="GF673"/>
      <c r="GG673"/>
      <c r="GH673"/>
      <c r="GI673"/>
      <c r="GJ673"/>
      <c r="GK673"/>
      <c r="GL673"/>
      <c r="GM673"/>
      <c r="GN673"/>
      <c r="GO673"/>
      <c r="GP673"/>
      <c r="GQ673"/>
      <c r="GR673"/>
      <c r="GS673"/>
      <c r="GT673"/>
      <c r="GU673"/>
      <c r="GV673"/>
      <c r="GW673"/>
      <c r="GX673"/>
      <c r="GY673"/>
      <c r="GZ673"/>
      <c r="HA673"/>
      <c r="HB673"/>
      <c r="HC673"/>
      <c r="HD673"/>
      <c r="HE673"/>
      <c r="HF673"/>
      <c r="HG673"/>
    </row>
    <row r="674" spans="1:215" s="7" customFormat="1" ht="15.75" customHeight="1">
      <c r="A674" s="27" t="s">
        <v>1050</v>
      </c>
      <c r="B674" s="14">
        <v>8435134847757</v>
      </c>
      <c r="C674" s="19" t="s">
        <v>1059</v>
      </c>
      <c r="D674" s="16" t="s">
        <v>1364</v>
      </c>
      <c r="E674" s="16" t="s">
        <v>1364</v>
      </c>
      <c r="F674" s="16" t="s">
        <v>1367</v>
      </c>
      <c r="G674" s="21">
        <v>1</v>
      </c>
      <c r="H674" s="19" t="s">
        <v>1037</v>
      </c>
      <c r="I674" s="17">
        <v>96</v>
      </c>
      <c r="J674" s="20">
        <f>1600*710*656</f>
        <v>745216000</v>
      </c>
      <c r="K674" s="28" t="s">
        <v>120</v>
      </c>
      <c r="L674" s="51">
        <v>1439</v>
      </c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  <c r="EI674"/>
      <c r="EJ674"/>
      <c r="EK674"/>
      <c r="EL674"/>
      <c r="EM674"/>
      <c r="EN674"/>
      <c r="EO674"/>
      <c r="EP674"/>
      <c r="EQ674"/>
      <c r="ER674"/>
      <c r="ES674"/>
      <c r="ET674"/>
      <c r="EU674"/>
      <c r="EV674"/>
      <c r="EW674"/>
      <c r="EX674"/>
      <c r="EY674"/>
      <c r="EZ674"/>
      <c r="FA674"/>
      <c r="FB674"/>
      <c r="FC674"/>
      <c r="FD674"/>
      <c r="FE674"/>
      <c r="FF674"/>
      <c r="FG674"/>
      <c r="FH674"/>
      <c r="FI674"/>
      <c r="FJ674"/>
      <c r="FK674"/>
      <c r="FL674"/>
      <c r="FM674"/>
      <c r="FN674"/>
      <c r="FO674"/>
      <c r="FP674"/>
      <c r="FQ674"/>
      <c r="FR674"/>
      <c r="FS674"/>
      <c r="FT674"/>
      <c r="FU674"/>
      <c r="FV674"/>
      <c r="FW674"/>
      <c r="FX674"/>
      <c r="FY674"/>
      <c r="FZ674"/>
      <c r="GA674"/>
      <c r="GB674"/>
      <c r="GC674"/>
      <c r="GD674"/>
      <c r="GE674"/>
      <c r="GF674"/>
      <c r="GG674"/>
      <c r="GH674"/>
      <c r="GI674"/>
      <c r="GJ674"/>
      <c r="GK674"/>
      <c r="GL674"/>
      <c r="GM674"/>
      <c r="GN674"/>
      <c r="GO674"/>
      <c r="GP674"/>
      <c r="GQ674"/>
      <c r="GR674"/>
      <c r="GS674"/>
      <c r="GT674"/>
      <c r="GU674"/>
      <c r="GV674"/>
      <c r="GW674"/>
      <c r="GX674"/>
      <c r="GY674"/>
      <c r="GZ674"/>
      <c r="HA674"/>
      <c r="HB674"/>
      <c r="HC674"/>
      <c r="HD674"/>
      <c r="HE674"/>
      <c r="HF674"/>
      <c r="HG674"/>
    </row>
    <row r="675" spans="1:215" s="7" customFormat="1" ht="15.75" customHeight="1">
      <c r="A675" s="27" t="s">
        <v>1051</v>
      </c>
      <c r="B675" s="14">
        <v>8435134847764</v>
      </c>
      <c r="C675" s="19" t="s">
        <v>1060</v>
      </c>
      <c r="D675" s="16" t="s">
        <v>1364</v>
      </c>
      <c r="E675" s="16" t="s">
        <v>1364</v>
      </c>
      <c r="F675" s="16" t="s">
        <v>1367</v>
      </c>
      <c r="G675" s="21">
        <v>1</v>
      </c>
      <c r="H675" s="19" t="s">
        <v>1037</v>
      </c>
      <c r="I675" s="17">
        <v>110</v>
      </c>
      <c r="J675" s="20">
        <f>1850*710*656</f>
        <v>861656000</v>
      </c>
      <c r="K675" s="28" t="s">
        <v>107</v>
      </c>
      <c r="L675" s="51">
        <v>1675</v>
      </c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  <c r="EI675"/>
      <c r="EJ675"/>
      <c r="EK675"/>
      <c r="EL675"/>
      <c r="EM675"/>
      <c r="EN675"/>
      <c r="EO675"/>
      <c r="EP675"/>
      <c r="EQ675"/>
      <c r="ER675"/>
      <c r="ES675"/>
      <c r="ET675"/>
      <c r="EU675"/>
      <c r="EV675"/>
      <c r="EW675"/>
      <c r="EX675"/>
      <c r="EY675"/>
      <c r="EZ675"/>
      <c r="FA675"/>
      <c r="FB675"/>
      <c r="FC675"/>
      <c r="FD675"/>
      <c r="FE675"/>
      <c r="FF675"/>
      <c r="FG675"/>
      <c r="FH675"/>
      <c r="FI675"/>
      <c r="FJ675"/>
      <c r="FK675"/>
      <c r="FL675"/>
      <c r="FM675"/>
      <c r="FN675"/>
      <c r="FO675"/>
      <c r="FP675"/>
      <c r="FQ675"/>
      <c r="FR675"/>
      <c r="FS675"/>
      <c r="FT675"/>
      <c r="FU675"/>
      <c r="FV675"/>
      <c r="FW675"/>
      <c r="FX675"/>
      <c r="FY675"/>
      <c r="FZ675"/>
      <c r="GA675"/>
      <c r="GB675"/>
      <c r="GC675"/>
      <c r="GD675"/>
      <c r="GE675"/>
      <c r="GF675"/>
      <c r="GG675"/>
      <c r="GH675"/>
      <c r="GI675"/>
      <c r="GJ675"/>
      <c r="GK675"/>
      <c r="GL675"/>
      <c r="GM675"/>
      <c r="GN675"/>
      <c r="GO675"/>
      <c r="GP675"/>
      <c r="GQ675"/>
      <c r="GR675"/>
      <c r="GS675"/>
      <c r="GT675"/>
      <c r="GU675"/>
      <c r="GV675"/>
      <c r="GW675"/>
      <c r="GX675"/>
      <c r="GY675"/>
      <c r="GZ675"/>
      <c r="HA675"/>
      <c r="HB675"/>
      <c r="HC675"/>
      <c r="HD675"/>
      <c r="HE675"/>
      <c r="HF675"/>
      <c r="HG675"/>
    </row>
    <row r="676" spans="1:215" s="7" customFormat="1" ht="15.75" customHeight="1">
      <c r="A676" s="27" t="s">
        <v>1052</v>
      </c>
      <c r="B676" s="14">
        <v>8435134847771</v>
      </c>
      <c r="C676" s="19" t="s">
        <v>1061</v>
      </c>
      <c r="D676" s="16" t="s">
        <v>1364</v>
      </c>
      <c r="E676" s="16" t="s">
        <v>1364</v>
      </c>
      <c r="F676" s="16" t="s">
        <v>1364</v>
      </c>
      <c r="G676" s="21">
        <v>1</v>
      </c>
      <c r="H676" s="19" t="s">
        <v>1037</v>
      </c>
      <c r="I676" s="17">
        <v>140</v>
      </c>
      <c r="J676" s="20">
        <f>1780*830*830</f>
        <v>1226242000</v>
      </c>
      <c r="K676" s="28" t="s">
        <v>121</v>
      </c>
      <c r="L676" s="51">
        <v>2851</v>
      </c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  <c r="EI676"/>
      <c r="EJ676"/>
      <c r="EK676"/>
      <c r="EL676"/>
      <c r="EM676"/>
      <c r="EN676"/>
      <c r="EO676"/>
      <c r="EP676"/>
      <c r="EQ676"/>
      <c r="ER676"/>
      <c r="ES676"/>
      <c r="ET676"/>
      <c r="EU676"/>
      <c r="EV676"/>
      <c r="EW676"/>
      <c r="EX676"/>
      <c r="EY676"/>
      <c r="EZ676"/>
      <c r="FA676"/>
      <c r="FB676"/>
      <c r="FC676"/>
      <c r="FD676"/>
      <c r="FE676"/>
      <c r="FF676"/>
      <c r="FG676"/>
      <c r="FH676"/>
      <c r="FI676"/>
      <c r="FJ676"/>
      <c r="FK676"/>
      <c r="FL676"/>
      <c r="FM676"/>
      <c r="FN676"/>
      <c r="FO676"/>
      <c r="FP676"/>
      <c r="FQ676"/>
      <c r="FR676"/>
      <c r="FS676"/>
      <c r="FT676"/>
      <c r="FU676"/>
      <c r="FV676"/>
      <c r="FW676"/>
      <c r="FX676"/>
      <c r="FY676"/>
      <c r="FZ676"/>
      <c r="GA676"/>
      <c r="GB676"/>
      <c r="GC676"/>
      <c r="GD676"/>
      <c r="GE676"/>
      <c r="GF676"/>
      <c r="GG676"/>
      <c r="GH676"/>
      <c r="GI676"/>
      <c r="GJ676"/>
      <c r="GK676"/>
      <c r="GL676"/>
      <c r="GM676"/>
      <c r="GN676"/>
      <c r="GO676"/>
      <c r="GP676"/>
      <c r="GQ676"/>
      <c r="GR676"/>
      <c r="GS676"/>
      <c r="GT676"/>
      <c r="GU676"/>
      <c r="GV676"/>
      <c r="GW676"/>
      <c r="GX676"/>
      <c r="GY676"/>
      <c r="GZ676"/>
      <c r="HA676"/>
      <c r="HB676"/>
      <c r="HC676"/>
      <c r="HD676"/>
      <c r="HE676"/>
      <c r="HF676"/>
      <c r="HG676"/>
    </row>
    <row r="677" spans="1:215" s="7" customFormat="1" ht="15.75" customHeight="1">
      <c r="A677" s="27" t="s">
        <v>1053</v>
      </c>
      <c r="B677" s="14">
        <v>8435134847788</v>
      </c>
      <c r="C677" s="19" t="s">
        <v>1062</v>
      </c>
      <c r="D677" s="16" t="s">
        <v>1364</v>
      </c>
      <c r="E677" s="16" t="s">
        <v>1364</v>
      </c>
      <c r="F677" s="16" t="s">
        <v>1364</v>
      </c>
      <c r="G677" s="21">
        <v>1</v>
      </c>
      <c r="H677" s="19" t="s">
        <v>1037</v>
      </c>
      <c r="I677" s="17">
        <v>190</v>
      </c>
      <c r="J677" s="20">
        <f>1960*940*940</f>
        <v>1731856000</v>
      </c>
      <c r="K677" s="28" t="s">
        <v>122</v>
      </c>
      <c r="L677" s="51">
        <v>4102</v>
      </c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  <c r="EI677"/>
      <c r="EJ677"/>
      <c r="EK677"/>
      <c r="EL677"/>
      <c r="EM677"/>
      <c r="EN677"/>
      <c r="EO677"/>
      <c r="EP677"/>
      <c r="EQ677"/>
      <c r="ER677"/>
      <c r="ES677"/>
      <c r="ET677"/>
      <c r="EU677"/>
      <c r="EV677"/>
      <c r="EW677"/>
      <c r="EX677"/>
      <c r="EY677"/>
      <c r="EZ677"/>
      <c r="FA677"/>
      <c r="FB677"/>
      <c r="FC677"/>
      <c r="FD677"/>
      <c r="FE677"/>
      <c r="FF677"/>
      <c r="FG677"/>
      <c r="FH677"/>
      <c r="FI677"/>
      <c r="FJ677"/>
      <c r="FK677"/>
      <c r="FL677"/>
      <c r="FM677"/>
      <c r="FN677"/>
      <c r="FO677"/>
      <c r="FP677"/>
      <c r="FQ677"/>
      <c r="FR677"/>
      <c r="FS677"/>
      <c r="FT677"/>
      <c r="FU677"/>
      <c r="FV677"/>
      <c r="FW677"/>
      <c r="FX677"/>
      <c r="FY677"/>
      <c r="FZ677"/>
      <c r="GA677"/>
      <c r="GB677"/>
      <c r="GC677"/>
      <c r="GD677"/>
      <c r="GE677"/>
      <c r="GF677"/>
      <c r="GG677"/>
      <c r="GH677"/>
      <c r="GI677"/>
      <c r="GJ677"/>
      <c r="GK677"/>
      <c r="GL677"/>
      <c r="GM677"/>
      <c r="GN677"/>
      <c r="GO677"/>
      <c r="GP677"/>
      <c r="GQ677"/>
      <c r="GR677"/>
      <c r="GS677"/>
      <c r="GT677"/>
      <c r="GU677"/>
      <c r="GV677"/>
      <c r="GW677"/>
      <c r="GX677"/>
      <c r="GY677"/>
      <c r="GZ677"/>
      <c r="HA677"/>
      <c r="HB677"/>
      <c r="HC677"/>
      <c r="HD677"/>
      <c r="HE677"/>
      <c r="HF677"/>
      <c r="HG677"/>
    </row>
    <row r="678" spans="1:215" s="7" customFormat="1" ht="15.75" customHeight="1">
      <c r="A678" s="27" t="s">
        <v>1054</v>
      </c>
      <c r="B678" s="14">
        <v>8435134847795</v>
      </c>
      <c r="C678" s="19" t="s">
        <v>1063</v>
      </c>
      <c r="D678" s="16" t="s">
        <v>1364</v>
      </c>
      <c r="E678" s="16" t="s">
        <v>1364</v>
      </c>
      <c r="F678" s="16" t="s">
        <v>1364</v>
      </c>
      <c r="G678" s="21">
        <v>1</v>
      </c>
      <c r="H678" s="19" t="s">
        <v>1037</v>
      </c>
      <c r="I678" s="17">
        <v>240</v>
      </c>
      <c r="J678" s="20">
        <f>1750*1150*1120</f>
        <v>2254000000</v>
      </c>
      <c r="K678" s="28" t="s">
        <v>123</v>
      </c>
      <c r="L678" s="51">
        <v>6611</v>
      </c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  <c r="EI678"/>
      <c r="EJ678"/>
      <c r="EK678"/>
      <c r="EL678"/>
      <c r="EM678"/>
      <c r="EN678"/>
      <c r="EO678"/>
      <c r="EP678"/>
      <c r="EQ678"/>
      <c r="ER678"/>
      <c r="ES678"/>
      <c r="ET678"/>
      <c r="EU678"/>
      <c r="EV678"/>
      <c r="EW678"/>
      <c r="EX678"/>
      <c r="EY678"/>
      <c r="EZ678"/>
      <c r="FA678"/>
      <c r="FB678"/>
      <c r="FC678"/>
      <c r="FD678"/>
      <c r="FE678"/>
      <c r="FF678"/>
      <c r="FG678"/>
      <c r="FH678"/>
      <c r="FI678"/>
      <c r="FJ678"/>
      <c r="FK678"/>
      <c r="FL678"/>
      <c r="FM678"/>
      <c r="FN678"/>
      <c r="FO678"/>
      <c r="FP678"/>
      <c r="FQ678"/>
      <c r="FR678"/>
      <c r="FS678"/>
      <c r="FT678"/>
      <c r="FU678"/>
      <c r="FV678"/>
      <c r="FW678"/>
      <c r="FX678"/>
      <c r="FY678"/>
      <c r="FZ678"/>
      <c r="GA678"/>
      <c r="GB678"/>
      <c r="GC678"/>
      <c r="GD678"/>
      <c r="GE678"/>
      <c r="GF678"/>
      <c r="GG678"/>
      <c r="GH678"/>
      <c r="GI678"/>
      <c r="GJ678"/>
      <c r="GK678"/>
      <c r="GL678"/>
      <c r="GM678"/>
      <c r="GN678"/>
      <c r="GO678"/>
      <c r="GP678"/>
      <c r="GQ678"/>
      <c r="GR678"/>
      <c r="GS678"/>
      <c r="GT678"/>
      <c r="GU678"/>
      <c r="GV678"/>
      <c r="GW678"/>
      <c r="GX678"/>
      <c r="GY678"/>
      <c r="GZ678"/>
      <c r="HA678"/>
      <c r="HB678"/>
      <c r="HC678"/>
      <c r="HD678"/>
      <c r="HE678"/>
      <c r="HF678"/>
      <c r="HG678"/>
    </row>
    <row r="679" spans="1:215" s="7" customFormat="1" ht="15.75" customHeight="1">
      <c r="A679" s="27" t="s">
        <v>1055</v>
      </c>
      <c r="B679" s="14">
        <v>8435134847801</v>
      </c>
      <c r="C679" s="19" t="s">
        <v>1064</v>
      </c>
      <c r="D679" s="16" t="s">
        <v>1364</v>
      </c>
      <c r="E679" s="16" t="s">
        <v>1364</v>
      </c>
      <c r="F679" s="16" t="s">
        <v>1364</v>
      </c>
      <c r="G679" s="21">
        <v>1</v>
      </c>
      <c r="H679" s="19" t="s">
        <v>1037</v>
      </c>
      <c r="I679" s="17">
        <v>240</v>
      </c>
      <c r="J679" s="20">
        <f>1750*1150*1120</f>
        <v>2254000000</v>
      </c>
      <c r="K679" s="28" t="s">
        <v>123</v>
      </c>
      <c r="L679" s="51">
        <v>5072</v>
      </c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  <c r="EI679"/>
      <c r="EJ679"/>
      <c r="EK679"/>
      <c r="EL679"/>
      <c r="EM679"/>
      <c r="EN679"/>
      <c r="EO679"/>
      <c r="EP679"/>
      <c r="EQ679"/>
      <c r="ER679"/>
      <c r="ES679"/>
      <c r="ET679"/>
      <c r="EU679"/>
      <c r="EV679"/>
      <c r="EW679"/>
      <c r="EX679"/>
      <c r="EY679"/>
      <c r="EZ679"/>
      <c r="FA679"/>
      <c r="FB679"/>
      <c r="FC679"/>
      <c r="FD679"/>
      <c r="FE679"/>
      <c r="FF679"/>
      <c r="FG679"/>
      <c r="FH679"/>
      <c r="FI679"/>
      <c r="FJ679"/>
      <c r="FK679"/>
      <c r="FL679"/>
      <c r="FM679"/>
      <c r="FN679"/>
      <c r="FO679"/>
      <c r="FP679"/>
      <c r="FQ679"/>
      <c r="FR679"/>
      <c r="FS679"/>
      <c r="FT679"/>
      <c r="FU679"/>
      <c r="FV679"/>
      <c r="FW679"/>
      <c r="FX679"/>
      <c r="FY679"/>
      <c r="FZ679"/>
      <c r="GA679"/>
      <c r="GB679"/>
      <c r="GC679"/>
      <c r="GD679"/>
      <c r="GE679"/>
      <c r="GF679"/>
      <c r="GG679"/>
      <c r="GH679"/>
      <c r="GI679"/>
      <c r="GJ679"/>
      <c r="GK679"/>
      <c r="GL679"/>
      <c r="GM679"/>
      <c r="GN679"/>
      <c r="GO679"/>
      <c r="GP679"/>
      <c r="GQ679"/>
      <c r="GR679"/>
      <c r="GS679"/>
      <c r="GT679"/>
      <c r="GU679"/>
      <c r="GV679"/>
      <c r="GW679"/>
      <c r="GX679"/>
      <c r="GY679"/>
      <c r="GZ679"/>
      <c r="HA679"/>
      <c r="HB679"/>
      <c r="HC679"/>
      <c r="HD679"/>
      <c r="HE679"/>
      <c r="HF679"/>
      <c r="HG679"/>
    </row>
    <row r="680" spans="1:215" s="7" customFormat="1" ht="15.75" customHeight="1">
      <c r="A680" s="27" t="s">
        <v>982</v>
      </c>
      <c r="B680" s="14">
        <v>8435134847481</v>
      </c>
      <c r="C680" s="19" t="s">
        <v>985</v>
      </c>
      <c r="D680" s="16" t="s">
        <v>1364</v>
      </c>
      <c r="E680" s="16" t="s">
        <v>1364</v>
      </c>
      <c r="F680" s="16" t="s">
        <v>1367</v>
      </c>
      <c r="G680" s="21">
        <v>1</v>
      </c>
      <c r="H680" s="19" t="s">
        <v>1227</v>
      </c>
      <c r="I680" s="17">
        <v>81</v>
      </c>
      <c r="J680" s="20">
        <f>1200*710*626</f>
        <v>533352000</v>
      </c>
      <c r="K680" s="28" t="s">
        <v>1118</v>
      </c>
      <c r="L680" s="51">
        <v>1162</v>
      </c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  <c r="EI680"/>
      <c r="EJ680"/>
      <c r="EK680"/>
      <c r="EL680"/>
      <c r="EM680"/>
      <c r="EN680"/>
      <c r="EO680"/>
      <c r="EP680"/>
      <c r="EQ680"/>
      <c r="ER680"/>
      <c r="ES680"/>
      <c r="ET680"/>
      <c r="EU680"/>
      <c r="EV680"/>
      <c r="EW680"/>
      <c r="EX680"/>
      <c r="EY680"/>
      <c r="EZ680"/>
      <c r="FA680"/>
      <c r="FB680"/>
      <c r="FC680"/>
      <c r="FD680"/>
      <c r="FE680"/>
      <c r="FF680"/>
      <c r="FG680"/>
      <c r="FH680"/>
      <c r="FI680"/>
      <c r="FJ680"/>
      <c r="FK680"/>
      <c r="FL680"/>
      <c r="FM680"/>
      <c r="FN680"/>
      <c r="FO680"/>
      <c r="FP680"/>
      <c r="FQ680"/>
      <c r="FR680"/>
      <c r="FS680"/>
      <c r="FT680"/>
      <c r="FU680"/>
      <c r="FV680"/>
      <c r="FW680"/>
      <c r="FX680"/>
      <c r="FY680"/>
      <c r="FZ680"/>
      <c r="GA680"/>
      <c r="GB680"/>
      <c r="GC680"/>
      <c r="GD680"/>
      <c r="GE680"/>
      <c r="GF680"/>
      <c r="GG680"/>
      <c r="GH680"/>
      <c r="GI680"/>
      <c r="GJ680"/>
      <c r="GK680"/>
      <c r="GL680"/>
      <c r="GM680"/>
      <c r="GN680"/>
      <c r="GO680"/>
      <c r="GP680"/>
      <c r="GQ680"/>
      <c r="GR680"/>
      <c r="GS680"/>
      <c r="GT680"/>
      <c r="GU680"/>
      <c r="GV680"/>
      <c r="GW680"/>
      <c r="GX680"/>
      <c r="GY680"/>
      <c r="GZ680"/>
      <c r="HA680"/>
      <c r="HB680"/>
      <c r="HC680"/>
      <c r="HD680"/>
      <c r="HE680"/>
      <c r="HF680"/>
      <c r="HG680"/>
    </row>
    <row r="681" spans="1:215" s="7" customFormat="1" ht="15.75" customHeight="1">
      <c r="A681" s="27" t="s">
        <v>983</v>
      </c>
      <c r="B681" s="14">
        <v>8435134847498</v>
      </c>
      <c r="C681" s="19" t="s">
        <v>986</v>
      </c>
      <c r="D681" s="16" t="s">
        <v>1364</v>
      </c>
      <c r="E681" s="16" t="s">
        <v>1364</v>
      </c>
      <c r="F681" s="16" t="s">
        <v>1367</v>
      </c>
      <c r="G681" s="21">
        <v>1</v>
      </c>
      <c r="H681" s="19" t="s">
        <v>1227</v>
      </c>
      <c r="I681" s="17">
        <v>100</v>
      </c>
      <c r="J681" s="20">
        <f>1450*710*626</f>
        <v>644467000</v>
      </c>
      <c r="K681" s="28" t="s">
        <v>119</v>
      </c>
      <c r="L681" s="51">
        <v>1515</v>
      </c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  <c r="EI681"/>
      <c r="EJ681"/>
      <c r="EK681"/>
      <c r="EL681"/>
      <c r="EM681"/>
      <c r="EN681"/>
      <c r="EO681"/>
      <c r="EP681"/>
      <c r="EQ681"/>
      <c r="ER681"/>
      <c r="ES681"/>
      <c r="ET681"/>
      <c r="EU681"/>
      <c r="EV681"/>
      <c r="EW681"/>
      <c r="EX681"/>
      <c r="EY681"/>
      <c r="EZ681"/>
      <c r="FA681"/>
      <c r="FB681"/>
      <c r="FC681"/>
      <c r="FD681"/>
      <c r="FE681"/>
      <c r="FF681"/>
      <c r="FG681"/>
      <c r="FH681"/>
      <c r="FI681"/>
      <c r="FJ681"/>
      <c r="FK681"/>
      <c r="FL681"/>
      <c r="FM681"/>
      <c r="FN681"/>
      <c r="FO681"/>
      <c r="FP681"/>
      <c r="FQ681"/>
      <c r="FR681"/>
      <c r="FS681"/>
      <c r="FT681"/>
      <c r="FU681"/>
      <c r="FV681"/>
      <c r="FW681"/>
      <c r="FX681"/>
      <c r="FY681"/>
      <c r="FZ681"/>
      <c r="GA681"/>
      <c r="GB681"/>
      <c r="GC681"/>
      <c r="GD681"/>
      <c r="GE681"/>
      <c r="GF681"/>
      <c r="GG681"/>
      <c r="GH681"/>
      <c r="GI681"/>
      <c r="GJ681"/>
      <c r="GK681"/>
      <c r="GL681"/>
      <c r="GM681"/>
      <c r="GN681"/>
      <c r="GO681"/>
      <c r="GP681"/>
      <c r="GQ681"/>
      <c r="GR681"/>
      <c r="GS681"/>
      <c r="GT681"/>
      <c r="GU681"/>
      <c r="GV681"/>
      <c r="GW681"/>
      <c r="GX681"/>
      <c r="GY681"/>
      <c r="GZ681"/>
      <c r="HA681"/>
      <c r="HB681"/>
      <c r="HC681"/>
      <c r="HD681"/>
      <c r="HE681"/>
      <c r="HF681"/>
      <c r="HG681"/>
    </row>
    <row r="682" spans="1:215" s="7" customFormat="1" ht="15.75" customHeight="1">
      <c r="A682" s="27" t="s">
        <v>984</v>
      </c>
      <c r="B682" s="14">
        <v>8435134847504</v>
      </c>
      <c r="C682" s="19" t="s">
        <v>987</v>
      </c>
      <c r="D682" s="16" t="s">
        <v>1364</v>
      </c>
      <c r="E682" s="16" t="s">
        <v>1364</v>
      </c>
      <c r="F682" s="16" t="s">
        <v>1367</v>
      </c>
      <c r="G682" s="21">
        <v>1</v>
      </c>
      <c r="H682" s="19" t="s">
        <v>1227</v>
      </c>
      <c r="I682" s="17">
        <v>90</v>
      </c>
      <c r="J682" s="20">
        <f>1850*710*656</f>
        <v>861656000</v>
      </c>
      <c r="K682" s="28" t="s">
        <v>107</v>
      </c>
      <c r="L682" s="51">
        <v>1857</v>
      </c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  <c r="EI682"/>
      <c r="EJ682"/>
      <c r="EK682"/>
      <c r="EL682"/>
      <c r="EM682"/>
      <c r="EN682"/>
      <c r="EO682"/>
      <c r="EP682"/>
      <c r="EQ682"/>
      <c r="ER682"/>
      <c r="ES682"/>
      <c r="ET682"/>
      <c r="EU682"/>
      <c r="EV682"/>
      <c r="EW682"/>
      <c r="EX682"/>
      <c r="EY682"/>
      <c r="EZ682"/>
      <c r="FA682"/>
      <c r="FB682"/>
      <c r="FC682"/>
      <c r="FD682"/>
      <c r="FE682"/>
      <c r="FF682"/>
      <c r="FG682"/>
      <c r="FH682"/>
      <c r="FI682"/>
      <c r="FJ682"/>
      <c r="FK682"/>
      <c r="FL682"/>
      <c r="FM682"/>
      <c r="FN682"/>
      <c r="FO682"/>
      <c r="FP682"/>
      <c r="FQ682"/>
      <c r="FR682"/>
      <c r="FS682"/>
      <c r="FT682"/>
      <c r="FU682"/>
      <c r="FV682"/>
      <c r="FW682"/>
      <c r="FX682"/>
      <c r="FY682"/>
      <c r="FZ682"/>
      <c r="GA682"/>
      <c r="GB682"/>
      <c r="GC682"/>
      <c r="GD682"/>
      <c r="GE682"/>
      <c r="GF682"/>
      <c r="GG682"/>
      <c r="GH682"/>
      <c r="GI682"/>
      <c r="GJ682"/>
      <c r="GK682"/>
      <c r="GL682"/>
      <c r="GM682"/>
      <c r="GN682"/>
      <c r="GO682"/>
      <c r="GP682"/>
      <c r="GQ682"/>
      <c r="GR682"/>
      <c r="GS682"/>
      <c r="GT682"/>
      <c r="GU682"/>
      <c r="GV682"/>
      <c r="GW682"/>
      <c r="GX682"/>
      <c r="GY682"/>
      <c r="GZ682"/>
      <c r="HA682"/>
      <c r="HB682"/>
      <c r="HC682"/>
      <c r="HD682"/>
      <c r="HE682"/>
      <c r="HF682"/>
      <c r="HG682"/>
    </row>
    <row r="683" spans="1:215" s="7" customFormat="1" ht="15.75" customHeight="1">
      <c r="A683" s="27" t="s">
        <v>988</v>
      </c>
      <c r="B683" s="14">
        <v>8435134847511</v>
      </c>
      <c r="C683" s="19" t="s">
        <v>990</v>
      </c>
      <c r="D683" s="16" t="s">
        <v>1364</v>
      </c>
      <c r="E683" s="16" t="s">
        <v>1364</v>
      </c>
      <c r="F683" s="16" t="s">
        <v>1367</v>
      </c>
      <c r="G683" s="21">
        <v>1</v>
      </c>
      <c r="H683" s="19" t="s">
        <v>1227</v>
      </c>
      <c r="I683" s="17">
        <v>110</v>
      </c>
      <c r="J683" s="20">
        <f>1450*710*626</f>
        <v>644467000</v>
      </c>
      <c r="K683" s="28" t="s">
        <v>119</v>
      </c>
      <c r="L683" s="51">
        <v>1633</v>
      </c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  <c r="EI683"/>
      <c r="EJ683"/>
      <c r="EK683"/>
      <c r="EL683"/>
      <c r="EM683"/>
      <c r="EN683"/>
      <c r="EO683"/>
      <c r="EP683"/>
      <c r="EQ683"/>
      <c r="ER683"/>
      <c r="ES683"/>
      <c r="ET683"/>
      <c r="EU683"/>
      <c r="EV683"/>
      <c r="EW683"/>
      <c r="EX683"/>
      <c r="EY683"/>
      <c r="EZ683"/>
      <c r="FA683"/>
      <c r="FB683"/>
      <c r="FC683"/>
      <c r="FD683"/>
      <c r="FE683"/>
      <c r="FF683"/>
      <c r="FG683"/>
      <c r="FH683"/>
      <c r="FI683"/>
      <c r="FJ683"/>
      <c r="FK683"/>
      <c r="FL683"/>
      <c r="FM683"/>
      <c r="FN683"/>
      <c r="FO683"/>
      <c r="FP683"/>
      <c r="FQ683"/>
      <c r="FR683"/>
      <c r="FS683"/>
      <c r="FT683"/>
      <c r="FU683"/>
      <c r="FV683"/>
      <c r="FW683"/>
      <c r="FX683"/>
      <c r="FY683"/>
      <c r="FZ683"/>
      <c r="GA683"/>
      <c r="GB683"/>
      <c r="GC683"/>
      <c r="GD683"/>
      <c r="GE683"/>
      <c r="GF683"/>
      <c r="GG683"/>
      <c r="GH683"/>
      <c r="GI683"/>
      <c r="GJ683"/>
      <c r="GK683"/>
      <c r="GL683"/>
      <c r="GM683"/>
      <c r="GN683"/>
      <c r="GO683"/>
      <c r="GP683"/>
      <c r="GQ683"/>
      <c r="GR683"/>
      <c r="GS683"/>
      <c r="GT683"/>
      <c r="GU683"/>
      <c r="GV683"/>
      <c r="GW683"/>
      <c r="GX683"/>
      <c r="GY683"/>
      <c r="GZ683"/>
      <c r="HA683"/>
      <c r="HB683"/>
      <c r="HC683"/>
      <c r="HD683"/>
      <c r="HE683"/>
      <c r="HF683"/>
      <c r="HG683"/>
    </row>
    <row r="684" spans="1:215" s="7" customFormat="1" ht="15.75" customHeight="1">
      <c r="A684" s="27" t="s">
        <v>989</v>
      </c>
      <c r="B684" s="14">
        <v>8435134847528</v>
      </c>
      <c r="C684" s="19" t="s">
        <v>991</v>
      </c>
      <c r="D684" s="16" t="s">
        <v>1364</v>
      </c>
      <c r="E684" s="16" t="s">
        <v>1364</v>
      </c>
      <c r="F684" s="16" t="s">
        <v>1367</v>
      </c>
      <c r="G684" s="21">
        <v>1</v>
      </c>
      <c r="H684" s="19" t="s">
        <v>1227</v>
      </c>
      <c r="I684" s="17">
        <v>100</v>
      </c>
      <c r="J684" s="20">
        <f>1850*710*656</f>
        <v>861656000</v>
      </c>
      <c r="K684" s="28" t="s">
        <v>107</v>
      </c>
      <c r="L684" s="51">
        <v>1976</v>
      </c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  <c r="EI684"/>
      <c r="EJ684"/>
      <c r="EK684"/>
      <c r="EL684"/>
      <c r="EM684"/>
      <c r="EN684"/>
      <c r="EO684"/>
      <c r="EP684"/>
      <c r="EQ684"/>
      <c r="ER684"/>
      <c r="ES684"/>
      <c r="ET684"/>
      <c r="EU684"/>
      <c r="EV684"/>
      <c r="EW684"/>
      <c r="EX684"/>
      <c r="EY684"/>
      <c r="EZ684"/>
      <c r="FA684"/>
      <c r="FB684"/>
      <c r="FC684"/>
      <c r="FD684"/>
      <c r="FE684"/>
      <c r="FF684"/>
      <c r="FG684"/>
      <c r="FH684"/>
      <c r="FI684"/>
      <c r="FJ684"/>
      <c r="FK684"/>
      <c r="FL684"/>
      <c r="FM684"/>
      <c r="FN684"/>
      <c r="FO684"/>
      <c r="FP684"/>
      <c r="FQ684"/>
      <c r="FR684"/>
      <c r="FS684"/>
      <c r="FT684"/>
      <c r="FU684"/>
      <c r="FV684"/>
      <c r="FW684"/>
      <c r="FX684"/>
      <c r="FY684"/>
      <c r="FZ684"/>
      <c r="GA684"/>
      <c r="GB684"/>
      <c r="GC684"/>
      <c r="GD684"/>
      <c r="GE684"/>
      <c r="GF684"/>
      <c r="GG684"/>
      <c r="GH684"/>
      <c r="GI684"/>
      <c r="GJ684"/>
      <c r="GK684"/>
      <c r="GL684"/>
      <c r="GM684"/>
      <c r="GN684"/>
      <c r="GO684"/>
      <c r="GP684"/>
      <c r="GQ684"/>
      <c r="GR684"/>
      <c r="GS684"/>
      <c r="GT684"/>
      <c r="GU684"/>
      <c r="GV684"/>
      <c r="GW684"/>
      <c r="GX684"/>
      <c r="GY684"/>
      <c r="GZ684"/>
      <c r="HA684"/>
      <c r="HB684"/>
      <c r="HC684"/>
      <c r="HD684"/>
      <c r="HE684"/>
      <c r="HF684"/>
      <c r="HG684"/>
    </row>
    <row r="685" spans="1:215" s="7" customFormat="1" ht="15.75" customHeight="1">
      <c r="A685" s="27" t="s">
        <v>1096</v>
      </c>
      <c r="B685" s="14">
        <v>8435134848891</v>
      </c>
      <c r="C685" s="19" t="s">
        <v>1100</v>
      </c>
      <c r="D685" s="16" t="s">
        <v>1364</v>
      </c>
      <c r="E685" s="16" t="s">
        <v>1364</v>
      </c>
      <c r="F685" s="16" t="s">
        <v>1367</v>
      </c>
      <c r="G685" s="21">
        <v>1</v>
      </c>
      <c r="H685" s="19" t="s">
        <v>1227</v>
      </c>
      <c r="I685" s="17">
        <v>66</v>
      </c>
      <c r="J685" s="20">
        <f>1200*710*626</f>
        <v>533352000</v>
      </c>
      <c r="K685" s="28" t="s">
        <v>1118</v>
      </c>
      <c r="L685" s="51">
        <v>933</v>
      </c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  <c r="EI685"/>
      <c r="EJ685"/>
      <c r="EK685"/>
      <c r="EL685"/>
      <c r="EM685"/>
      <c r="EN685"/>
      <c r="EO685"/>
      <c r="EP685"/>
      <c r="EQ685"/>
      <c r="ER685"/>
      <c r="ES685"/>
      <c r="ET685"/>
      <c r="EU685"/>
      <c r="EV685"/>
      <c r="EW685"/>
      <c r="EX685"/>
      <c r="EY685"/>
      <c r="EZ685"/>
      <c r="FA685"/>
      <c r="FB685"/>
      <c r="FC685"/>
      <c r="FD685"/>
      <c r="FE685"/>
      <c r="FF685"/>
      <c r="FG685"/>
      <c r="FH685"/>
      <c r="FI685"/>
      <c r="FJ685"/>
      <c r="FK685"/>
      <c r="FL685"/>
      <c r="FM685"/>
      <c r="FN685"/>
      <c r="FO685"/>
      <c r="FP685"/>
      <c r="FQ685"/>
      <c r="FR685"/>
      <c r="FS685"/>
      <c r="FT685"/>
      <c r="FU685"/>
      <c r="FV685"/>
      <c r="FW685"/>
      <c r="FX685"/>
      <c r="FY685"/>
      <c r="FZ685"/>
      <c r="GA685"/>
      <c r="GB685"/>
      <c r="GC685"/>
      <c r="GD685"/>
      <c r="GE685"/>
      <c r="GF685"/>
      <c r="GG685"/>
      <c r="GH685"/>
      <c r="GI685"/>
      <c r="GJ685"/>
      <c r="GK685"/>
      <c r="GL685"/>
      <c r="GM685"/>
      <c r="GN685"/>
      <c r="GO685"/>
      <c r="GP685"/>
      <c r="GQ685"/>
      <c r="GR685"/>
      <c r="GS685"/>
      <c r="GT685"/>
      <c r="GU685"/>
      <c r="GV685"/>
      <c r="GW685"/>
      <c r="GX685"/>
      <c r="GY685"/>
      <c r="GZ685"/>
      <c r="HA685"/>
      <c r="HB685"/>
      <c r="HC685"/>
      <c r="HD685"/>
      <c r="HE685"/>
      <c r="HF685"/>
      <c r="HG685"/>
    </row>
    <row r="686" spans="1:215" s="7" customFormat="1" ht="15.75" customHeight="1">
      <c r="A686" s="27" t="s">
        <v>1097</v>
      </c>
      <c r="B686" s="14">
        <v>8435134848884</v>
      </c>
      <c r="C686" s="19" t="s">
        <v>1101</v>
      </c>
      <c r="D686" s="16" t="s">
        <v>1364</v>
      </c>
      <c r="E686" s="16" t="s">
        <v>1364</v>
      </c>
      <c r="F686" s="16" t="s">
        <v>1367</v>
      </c>
      <c r="G686" s="21">
        <v>1</v>
      </c>
      <c r="H686" s="19" t="s">
        <v>1227</v>
      </c>
      <c r="I686" s="17">
        <v>81</v>
      </c>
      <c r="J686" s="20">
        <f>1200*710*626</f>
        <v>533352000</v>
      </c>
      <c r="K686" s="28" t="s">
        <v>1118</v>
      </c>
      <c r="L686" s="51">
        <v>1065</v>
      </c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  <c r="EI686"/>
      <c r="EJ686"/>
      <c r="EK686"/>
      <c r="EL686"/>
      <c r="EM686"/>
      <c r="EN686"/>
      <c r="EO686"/>
      <c r="EP686"/>
      <c r="EQ686"/>
      <c r="ER686"/>
      <c r="ES686"/>
      <c r="ET686"/>
      <c r="EU686"/>
      <c r="EV686"/>
      <c r="EW686"/>
      <c r="EX686"/>
      <c r="EY686"/>
      <c r="EZ686"/>
      <c r="FA686"/>
      <c r="FB686"/>
      <c r="FC686"/>
      <c r="FD686"/>
      <c r="FE686"/>
      <c r="FF686"/>
      <c r="FG686"/>
      <c r="FH686"/>
      <c r="FI686"/>
      <c r="FJ686"/>
      <c r="FK686"/>
      <c r="FL686"/>
      <c r="FM686"/>
      <c r="FN686"/>
      <c r="FO686"/>
      <c r="FP686"/>
      <c r="FQ686"/>
      <c r="FR686"/>
      <c r="FS686"/>
      <c r="FT686"/>
      <c r="FU686"/>
      <c r="FV686"/>
      <c r="FW686"/>
      <c r="FX686"/>
      <c r="FY686"/>
      <c r="FZ686"/>
      <c r="GA686"/>
      <c r="GB686"/>
      <c r="GC686"/>
      <c r="GD686"/>
      <c r="GE686"/>
      <c r="GF686"/>
      <c r="GG686"/>
      <c r="GH686"/>
      <c r="GI686"/>
      <c r="GJ686"/>
      <c r="GK686"/>
      <c r="GL686"/>
      <c r="GM686"/>
      <c r="GN686"/>
      <c r="GO686"/>
      <c r="GP686"/>
      <c r="GQ686"/>
      <c r="GR686"/>
      <c r="GS686"/>
      <c r="GT686"/>
      <c r="GU686"/>
      <c r="GV686"/>
      <c r="GW686"/>
      <c r="GX686"/>
      <c r="GY686"/>
      <c r="GZ686"/>
      <c r="HA686"/>
      <c r="HB686"/>
      <c r="HC686"/>
      <c r="HD686"/>
      <c r="HE686"/>
      <c r="HF686"/>
      <c r="HG686"/>
    </row>
    <row r="687" spans="1:215" s="7" customFormat="1" ht="15.75" customHeight="1">
      <c r="A687" s="27" t="s">
        <v>1098</v>
      </c>
      <c r="B687" s="14">
        <v>8435134848877</v>
      </c>
      <c r="C687" s="19" t="s">
        <v>1102</v>
      </c>
      <c r="D687" s="16" t="s">
        <v>1364</v>
      </c>
      <c r="E687" s="16" t="s">
        <v>1364</v>
      </c>
      <c r="F687" s="16" t="s">
        <v>1367</v>
      </c>
      <c r="G687" s="21">
        <v>1</v>
      </c>
      <c r="H687" s="19" t="s">
        <v>1227</v>
      </c>
      <c r="I687" s="17">
        <v>100</v>
      </c>
      <c r="J687" s="20">
        <f>1800*710*626</f>
        <v>800028000</v>
      </c>
      <c r="K687" s="28" t="s">
        <v>1119</v>
      </c>
      <c r="L687" s="51">
        <v>1408</v>
      </c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  <c r="EI687"/>
      <c r="EJ687"/>
      <c r="EK687"/>
      <c r="EL687"/>
      <c r="EM687"/>
      <c r="EN687"/>
      <c r="EO687"/>
      <c r="EP687"/>
      <c r="EQ687"/>
      <c r="ER687"/>
      <c r="ES687"/>
      <c r="ET687"/>
      <c r="EU687"/>
      <c r="EV687"/>
      <c r="EW687"/>
      <c r="EX687"/>
      <c r="EY687"/>
      <c r="EZ687"/>
      <c r="FA687"/>
      <c r="FB687"/>
      <c r="FC687"/>
      <c r="FD687"/>
      <c r="FE687"/>
      <c r="FF687"/>
      <c r="FG687"/>
      <c r="FH687"/>
      <c r="FI687"/>
      <c r="FJ687"/>
      <c r="FK687"/>
      <c r="FL687"/>
      <c r="FM687"/>
      <c r="FN687"/>
      <c r="FO687"/>
      <c r="FP687"/>
      <c r="FQ687"/>
      <c r="FR687"/>
      <c r="FS687"/>
      <c r="FT687"/>
      <c r="FU687"/>
      <c r="FV687"/>
      <c r="FW687"/>
      <c r="FX687"/>
      <c r="FY687"/>
      <c r="FZ687"/>
      <c r="GA687"/>
      <c r="GB687"/>
      <c r="GC687"/>
      <c r="GD687"/>
      <c r="GE687"/>
      <c r="GF687"/>
      <c r="GG687"/>
      <c r="GH687"/>
      <c r="GI687"/>
      <c r="GJ687"/>
      <c r="GK687"/>
      <c r="GL687"/>
      <c r="GM687"/>
      <c r="GN687"/>
      <c r="GO687"/>
      <c r="GP687"/>
      <c r="GQ687"/>
      <c r="GR687"/>
      <c r="GS687"/>
      <c r="GT687"/>
      <c r="GU687"/>
      <c r="GV687"/>
      <c r="GW687"/>
      <c r="GX687"/>
      <c r="GY687"/>
      <c r="GZ687"/>
      <c r="HA687"/>
      <c r="HB687"/>
      <c r="HC687"/>
      <c r="HD687"/>
      <c r="HE687"/>
      <c r="HF687"/>
      <c r="HG687"/>
    </row>
    <row r="688" spans="1:215" s="7" customFormat="1" ht="15.75" customHeight="1">
      <c r="A688" s="27" t="s">
        <v>1099</v>
      </c>
      <c r="B688" s="14">
        <v>8435134848860</v>
      </c>
      <c r="C688" s="19" t="s">
        <v>1103</v>
      </c>
      <c r="D688" s="16" t="s">
        <v>1364</v>
      </c>
      <c r="E688" s="16" t="s">
        <v>1364</v>
      </c>
      <c r="F688" s="16" t="s">
        <v>1367</v>
      </c>
      <c r="G688" s="21">
        <v>1</v>
      </c>
      <c r="H688" s="19" t="s">
        <v>1227</v>
      </c>
      <c r="I688" s="17">
        <v>115</v>
      </c>
      <c r="J688" s="20">
        <f>1200*710*626</f>
        <v>533352000</v>
      </c>
      <c r="K688" s="28" t="s">
        <v>1118</v>
      </c>
      <c r="L688" s="51">
        <v>1568</v>
      </c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  <c r="EI688"/>
      <c r="EJ688"/>
      <c r="EK688"/>
      <c r="EL688"/>
      <c r="EM688"/>
      <c r="EN688"/>
      <c r="EO688"/>
      <c r="EP688"/>
      <c r="EQ688"/>
      <c r="ER688"/>
      <c r="ES688"/>
      <c r="ET688"/>
      <c r="EU688"/>
      <c r="EV688"/>
      <c r="EW688"/>
      <c r="EX688"/>
      <c r="EY688"/>
      <c r="EZ688"/>
      <c r="FA688"/>
      <c r="FB688"/>
      <c r="FC688"/>
      <c r="FD688"/>
      <c r="FE688"/>
      <c r="FF688"/>
      <c r="FG688"/>
      <c r="FH688"/>
      <c r="FI688"/>
      <c r="FJ688"/>
      <c r="FK688"/>
      <c r="FL688"/>
      <c r="FM688"/>
      <c r="FN688"/>
      <c r="FO688"/>
      <c r="FP688"/>
      <c r="FQ688"/>
      <c r="FR688"/>
      <c r="FS688"/>
      <c r="FT688"/>
      <c r="FU688"/>
      <c r="FV688"/>
      <c r="FW688"/>
      <c r="FX688"/>
      <c r="FY688"/>
      <c r="FZ688"/>
      <c r="GA688"/>
      <c r="GB688"/>
      <c r="GC688"/>
      <c r="GD688"/>
      <c r="GE688"/>
      <c r="GF688"/>
      <c r="GG688"/>
      <c r="GH688"/>
      <c r="GI688"/>
      <c r="GJ688"/>
      <c r="GK688"/>
      <c r="GL688"/>
      <c r="GM688"/>
      <c r="GN688"/>
      <c r="GO688"/>
      <c r="GP688"/>
      <c r="GQ688"/>
      <c r="GR688"/>
      <c r="GS688"/>
      <c r="GT688"/>
      <c r="GU688"/>
      <c r="GV688"/>
      <c r="GW688"/>
      <c r="GX688"/>
      <c r="GY688"/>
      <c r="GZ688"/>
      <c r="HA688"/>
      <c r="HB688"/>
      <c r="HC688"/>
      <c r="HD688"/>
      <c r="HE688"/>
      <c r="HF688"/>
      <c r="HG688"/>
    </row>
    <row r="689" spans="1:215" s="7" customFormat="1" ht="15.75" customHeight="1">
      <c r="A689" s="27" t="s">
        <v>815</v>
      </c>
      <c r="B689" s="14">
        <v>8435134848907</v>
      </c>
      <c r="C689" s="19" t="s">
        <v>819</v>
      </c>
      <c r="D689" s="16" t="s">
        <v>1364</v>
      </c>
      <c r="E689" s="16" t="s">
        <v>1364</v>
      </c>
      <c r="F689" s="16" t="s">
        <v>1367</v>
      </c>
      <c r="G689" s="21">
        <v>1</v>
      </c>
      <c r="H689" s="19" t="s">
        <v>1227</v>
      </c>
      <c r="I689" s="17">
        <v>66</v>
      </c>
      <c r="J689" s="20">
        <f>1200*710*626</f>
        <v>533352000</v>
      </c>
      <c r="K689" s="28" t="s">
        <v>1118</v>
      </c>
      <c r="L689" s="51">
        <v>831</v>
      </c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  <c r="EH689"/>
      <c r="EI689"/>
      <c r="EJ689"/>
      <c r="EK689"/>
      <c r="EL689"/>
      <c r="EM689"/>
      <c r="EN689"/>
      <c r="EO689"/>
      <c r="EP689"/>
      <c r="EQ689"/>
      <c r="ER689"/>
      <c r="ES689"/>
      <c r="ET689"/>
      <c r="EU689"/>
      <c r="EV689"/>
      <c r="EW689"/>
      <c r="EX689"/>
      <c r="EY689"/>
      <c r="EZ689"/>
      <c r="FA689"/>
      <c r="FB689"/>
      <c r="FC689"/>
      <c r="FD689"/>
      <c r="FE689"/>
      <c r="FF689"/>
      <c r="FG689"/>
      <c r="FH689"/>
      <c r="FI689"/>
      <c r="FJ689"/>
      <c r="FK689"/>
      <c r="FL689"/>
      <c r="FM689"/>
      <c r="FN689"/>
      <c r="FO689"/>
      <c r="FP689"/>
      <c r="FQ689"/>
      <c r="FR689"/>
      <c r="FS689"/>
      <c r="FT689"/>
      <c r="FU689"/>
      <c r="FV689"/>
      <c r="FW689"/>
      <c r="FX689"/>
      <c r="FY689"/>
      <c r="FZ689"/>
      <c r="GA689"/>
      <c r="GB689"/>
      <c r="GC689"/>
      <c r="GD689"/>
      <c r="GE689"/>
      <c r="GF689"/>
      <c r="GG689"/>
      <c r="GH689"/>
      <c r="GI689"/>
      <c r="GJ689"/>
      <c r="GK689"/>
      <c r="GL689"/>
      <c r="GM689"/>
      <c r="GN689"/>
      <c r="GO689"/>
      <c r="GP689"/>
      <c r="GQ689"/>
      <c r="GR689"/>
      <c r="GS689"/>
      <c r="GT689"/>
      <c r="GU689"/>
      <c r="GV689"/>
      <c r="GW689"/>
      <c r="GX689"/>
      <c r="GY689"/>
      <c r="GZ689"/>
      <c r="HA689"/>
      <c r="HB689"/>
      <c r="HC689"/>
      <c r="HD689"/>
      <c r="HE689"/>
      <c r="HF689"/>
      <c r="HG689"/>
    </row>
    <row r="690" spans="1:215" s="7" customFormat="1" ht="15.75" customHeight="1">
      <c r="A690" s="27" t="s">
        <v>816</v>
      </c>
      <c r="B690" s="14">
        <v>8435134848914</v>
      </c>
      <c r="C690" s="19" t="s">
        <v>820</v>
      </c>
      <c r="D690" s="16" t="s">
        <v>1364</v>
      </c>
      <c r="E690" s="16" t="s">
        <v>1364</v>
      </c>
      <c r="F690" s="16" t="s">
        <v>1367</v>
      </c>
      <c r="G690" s="21">
        <v>1</v>
      </c>
      <c r="H690" s="19" t="s">
        <v>1227</v>
      </c>
      <c r="I690" s="17">
        <v>81</v>
      </c>
      <c r="J690" s="20">
        <f>1200*710*626</f>
        <v>533352000</v>
      </c>
      <c r="K690" s="28" t="s">
        <v>1118</v>
      </c>
      <c r="L690" s="51">
        <v>975</v>
      </c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  <c r="EH690"/>
      <c r="EI690"/>
      <c r="EJ690"/>
      <c r="EK690"/>
      <c r="EL690"/>
      <c r="EM690"/>
      <c r="EN690"/>
      <c r="EO690"/>
      <c r="EP690"/>
      <c r="EQ690"/>
      <c r="ER690"/>
      <c r="ES690"/>
      <c r="ET690"/>
      <c r="EU690"/>
      <c r="EV690"/>
      <c r="EW690"/>
      <c r="EX690"/>
      <c r="EY690"/>
      <c r="EZ690"/>
      <c r="FA690"/>
      <c r="FB690"/>
      <c r="FC690"/>
      <c r="FD690"/>
      <c r="FE690"/>
      <c r="FF690"/>
      <c r="FG690"/>
      <c r="FH690"/>
      <c r="FI690"/>
      <c r="FJ690"/>
      <c r="FK690"/>
      <c r="FL690"/>
      <c r="FM690"/>
      <c r="FN690"/>
      <c r="FO690"/>
      <c r="FP690"/>
      <c r="FQ690"/>
      <c r="FR690"/>
      <c r="FS690"/>
      <c r="FT690"/>
      <c r="FU690"/>
      <c r="FV690"/>
      <c r="FW690"/>
      <c r="FX690"/>
      <c r="FY690"/>
      <c r="FZ690"/>
      <c r="GA690"/>
      <c r="GB690"/>
      <c r="GC690"/>
      <c r="GD690"/>
      <c r="GE690"/>
      <c r="GF690"/>
      <c r="GG690"/>
      <c r="GH690"/>
      <c r="GI690"/>
      <c r="GJ690"/>
      <c r="GK690"/>
      <c r="GL690"/>
      <c r="GM690"/>
      <c r="GN690"/>
      <c r="GO690"/>
      <c r="GP690"/>
      <c r="GQ690"/>
      <c r="GR690"/>
      <c r="GS690"/>
      <c r="GT690"/>
      <c r="GU690"/>
      <c r="GV690"/>
      <c r="GW690"/>
      <c r="GX690"/>
      <c r="GY690"/>
      <c r="GZ690"/>
      <c r="HA690"/>
      <c r="HB690"/>
      <c r="HC690"/>
      <c r="HD690"/>
      <c r="HE690"/>
      <c r="HF690"/>
      <c r="HG690"/>
    </row>
    <row r="691" spans="1:215" s="7" customFormat="1" ht="15.75" customHeight="1">
      <c r="A691" s="27" t="s">
        <v>817</v>
      </c>
      <c r="B691" s="14">
        <v>8435134848921</v>
      </c>
      <c r="C691" s="19" t="s">
        <v>821</v>
      </c>
      <c r="D691" s="16" t="s">
        <v>1364</v>
      </c>
      <c r="E691" s="16" t="s">
        <v>1364</v>
      </c>
      <c r="F691" s="16" t="s">
        <v>1367</v>
      </c>
      <c r="G691" s="21">
        <v>1</v>
      </c>
      <c r="H691" s="19" t="s">
        <v>1227</v>
      </c>
      <c r="I691" s="17">
        <v>100</v>
      </c>
      <c r="J691" s="20">
        <f>1800*710*626</f>
        <v>800028000</v>
      </c>
      <c r="K691" s="28" t="s">
        <v>1119</v>
      </c>
      <c r="L691" s="51">
        <v>1254</v>
      </c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  <c r="EH691"/>
      <c r="EI691"/>
      <c r="EJ691"/>
      <c r="EK691"/>
      <c r="EL691"/>
      <c r="EM691"/>
      <c r="EN691"/>
      <c r="EO691"/>
      <c r="EP691"/>
      <c r="EQ691"/>
      <c r="ER691"/>
      <c r="ES691"/>
      <c r="ET691"/>
      <c r="EU691"/>
      <c r="EV691"/>
      <c r="EW691"/>
      <c r="EX691"/>
      <c r="EY691"/>
      <c r="EZ691"/>
      <c r="FA691"/>
      <c r="FB691"/>
      <c r="FC691"/>
      <c r="FD691"/>
      <c r="FE691"/>
      <c r="FF691"/>
      <c r="FG691"/>
      <c r="FH691"/>
      <c r="FI691"/>
      <c r="FJ691"/>
      <c r="FK691"/>
      <c r="FL691"/>
      <c r="FM691"/>
      <c r="FN691"/>
      <c r="FO691"/>
      <c r="FP691"/>
      <c r="FQ691"/>
      <c r="FR691"/>
      <c r="FS691"/>
      <c r="FT691"/>
      <c r="FU691"/>
      <c r="FV691"/>
      <c r="FW691"/>
      <c r="FX691"/>
      <c r="FY691"/>
      <c r="FZ691"/>
      <c r="GA691"/>
      <c r="GB691"/>
      <c r="GC691"/>
      <c r="GD691"/>
      <c r="GE691"/>
      <c r="GF691"/>
      <c r="GG691"/>
      <c r="GH691"/>
      <c r="GI691"/>
      <c r="GJ691"/>
      <c r="GK691"/>
      <c r="GL691"/>
      <c r="GM691"/>
      <c r="GN691"/>
      <c r="GO691"/>
      <c r="GP691"/>
      <c r="GQ691"/>
      <c r="GR691"/>
      <c r="GS691"/>
      <c r="GT691"/>
      <c r="GU691"/>
      <c r="GV691"/>
      <c r="GW691"/>
      <c r="GX691"/>
      <c r="GY691"/>
      <c r="GZ691"/>
      <c r="HA691"/>
      <c r="HB691"/>
      <c r="HC691"/>
      <c r="HD691"/>
      <c r="HE691"/>
      <c r="HF691"/>
      <c r="HG691"/>
    </row>
    <row r="692" spans="1:215" s="7" customFormat="1" ht="15.75" customHeight="1">
      <c r="A692" s="27" t="s">
        <v>818</v>
      </c>
      <c r="B692" s="14">
        <v>8435134848938</v>
      </c>
      <c r="C692" s="19" t="s">
        <v>822</v>
      </c>
      <c r="D692" s="16" t="s">
        <v>1364</v>
      </c>
      <c r="E692" s="16" t="s">
        <v>1364</v>
      </c>
      <c r="F692" s="16" t="s">
        <v>1367</v>
      </c>
      <c r="G692" s="21">
        <v>1</v>
      </c>
      <c r="H692" s="19" t="s">
        <v>1227</v>
      </c>
      <c r="I692" s="17">
        <v>115</v>
      </c>
      <c r="J692" s="20">
        <f>1800*710*626</f>
        <v>800028000</v>
      </c>
      <c r="K692" s="28" t="s">
        <v>1119</v>
      </c>
      <c r="L692" s="51">
        <v>1439</v>
      </c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  <c r="EH692"/>
      <c r="EI692"/>
      <c r="EJ692"/>
      <c r="EK692"/>
      <c r="EL692"/>
      <c r="EM692"/>
      <c r="EN692"/>
      <c r="EO692"/>
      <c r="EP692"/>
      <c r="EQ692"/>
      <c r="ER692"/>
      <c r="ES692"/>
      <c r="ET692"/>
      <c r="EU692"/>
      <c r="EV692"/>
      <c r="EW692"/>
      <c r="EX692"/>
      <c r="EY692"/>
      <c r="EZ692"/>
      <c r="FA692"/>
      <c r="FB692"/>
      <c r="FC692"/>
      <c r="FD692"/>
      <c r="FE692"/>
      <c r="FF692"/>
      <c r="FG692"/>
      <c r="FH692"/>
      <c r="FI692"/>
      <c r="FJ692"/>
      <c r="FK692"/>
      <c r="FL692"/>
      <c r="FM692"/>
      <c r="FN692"/>
      <c r="FO692"/>
      <c r="FP692"/>
      <c r="FQ692"/>
      <c r="FR692"/>
      <c r="FS692"/>
      <c r="FT692"/>
      <c r="FU692"/>
      <c r="FV692"/>
      <c r="FW692"/>
      <c r="FX692"/>
      <c r="FY692"/>
      <c r="FZ692"/>
      <c r="GA692"/>
      <c r="GB692"/>
      <c r="GC692"/>
      <c r="GD692"/>
      <c r="GE692"/>
      <c r="GF692"/>
      <c r="GG692"/>
      <c r="GH692"/>
      <c r="GI692"/>
      <c r="GJ692"/>
      <c r="GK692"/>
      <c r="GL692"/>
      <c r="GM692"/>
      <c r="GN692"/>
      <c r="GO692"/>
      <c r="GP692"/>
      <c r="GQ692"/>
      <c r="GR692"/>
      <c r="GS692"/>
      <c r="GT692"/>
      <c r="GU692"/>
      <c r="GV692"/>
      <c r="GW692"/>
      <c r="GX692"/>
      <c r="GY692"/>
      <c r="GZ692"/>
      <c r="HA692"/>
      <c r="HB692"/>
      <c r="HC692"/>
      <c r="HD692"/>
      <c r="HE692"/>
      <c r="HF692"/>
      <c r="HG692"/>
    </row>
    <row r="693" spans="1:215" s="7" customFormat="1" ht="15.75" customHeight="1">
      <c r="A693" s="27" t="s">
        <v>681</v>
      </c>
      <c r="B693" s="14">
        <v>8435134838151</v>
      </c>
      <c r="C693" s="19" t="s">
        <v>683</v>
      </c>
      <c r="D693" s="16" t="s">
        <v>1368</v>
      </c>
      <c r="E693" s="16" t="s">
        <v>1364</v>
      </c>
      <c r="F693" s="16" t="s">
        <v>1364</v>
      </c>
      <c r="G693" s="21">
        <v>1</v>
      </c>
      <c r="H693" s="19" t="s">
        <v>868</v>
      </c>
      <c r="I693" s="17">
        <v>156</v>
      </c>
      <c r="J693" s="20">
        <v>418000</v>
      </c>
      <c r="K693" s="28" t="s">
        <v>1231</v>
      </c>
      <c r="L693" s="51">
        <v>1959</v>
      </c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  <c r="EH693"/>
      <c r="EI693"/>
      <c r="EJ693"/>
      <c r="EK693"/>
      <c r="EL693"/>
      <c r="EM693"/>
      <c r="EN693"/>
      <c r="EO693"/>
      <c r="EP693"/>
      <c r="EQ693"/>
      <c r="ER693"/>
      <c r="ES693"/>
      <c r="ET693"/>
      <c r="EU693"/>
      <c r="EV693"/>
      <c r="EW693"/>
      <c r="EX693"/>
      <c r="EY693"/>
      <c r="EZ693"/>
      <c r="FA693"/>
      <c r="FB693"/>
      <c r="FC693"/>
      <c r="FD693"/>
      <c r="FE693"/>
      <c r="FF693"/>
      <c r="FG693"/>
      <c r="FH693"/>
      <c r="FI693"/>
      <c r="FJ693"/>
      <c r="FK693"/>
      <c r="FL693"/>
      <c r="FM693"/>
      <c r="FN693"/>
      <c r="FO693"/>
      <c r="FP693"/>
      <c r="FQ693"/>
      <c r="FR693"/>
      <c r="FS693"/>
      <c r="FT693"/>
      <c r="FU693"/>
      <c r="FV693"/>
      <c r="FW693"/>
      <c r="FX693"/>
      <c r="FY693"/>
      <c r="FZ693"/>
      <c r="GA693"/>
      <c r="GB693"/>
      <c r="GC693"/>
      <c r="GD693"/>
      <c r="GE693"/>
      <c r="GF693"/>
      <c r="GG693"/>
      <c r="GH693"/>
      <c r="GI693"/>
      <c r="GJ693"/>
      <c r="GK693"/>
      <c r="GL693"/>
      <c r="GM693"/>
      <c r="GN693"/>
      <c r="GO693"/>
      <c r="GP693"/>
      <c r="GQ693"/>
      <c r="GR693"/>
      <c r="GS693"/>
      <c r="GT693"/>
      <c r="GU693"/>
      <c r="GV693"/>
      <c r="GW693"/>
      <c r="GX693"/>
      <c r="GY693"/>
      <c r="GZ693"/>
      <c r="HA693"/>
      <c r="HB693"/>
      <c r="HC693"/>
      <c r="HD693"/>
      <c r="HE693"/>
      <c r="HF693"/>
      <c r="HG693"/>
    </row>
    <row r="694" spans="1:215" ht="15.75" customHeight="1">
      <c r="A694" s="27" t="s">
        <v>682</v>
      </c>
      <c r="B694" s="14">
        <v>8435134838144</v>
      </c>
      <c r="C694" s="19" t="s">
        <v>684</v>
      </c>
      <c r="D694" s="16" t="s">
        <v>1368</v>
      </c>
      <c r="E694" s="16" t="s">
        <v>1364</v>
      </c>
      <c r="F694" s="16" t="s">
        <v>1364</v>
      </c>
      <c r="G694" s="21">
        <v>1</v>
      </c>
      <c r="H694" s="19" t="s">
        <v>868</v>
      </c>
      <c r="I694" s="17">
        <v>189</v>
      </c>
      <c r="J694" s="20">
        <v>473000</v>
      </c>
      <c r="K694" s="28" t="s">
        <v>1232</v>
      </c>
      <c r="L694" s="51">
        <v>2133</v>
      </c>
    </row>
    <row r="695" spans="1:215" ht="15.75" customHeight="1">
      <c r="A695" s="27" t="s">
        <v>620</v>
      </c>
      <c r="B695" s="14">
        <v>8435134838168</v>
      </c>
      <c r="C695" s="19" t="s">
        <v>1203</v>
      </c>
      <c r="D695" s="16" t="s">
        <v>1368</v>
      </c>
      <c r="E695" s="16" t="s">
        <v>1364</v>
      </c>
      <c r="F695" s="16" t="s">
        <v>1364</v>
      </c>
      <c r="G695" s="21">
        <v>1</v>
      </c>
      <c r="H695" s="19" t="s">
        <v>868</v>
      </c>
      <c r="I695" s="17">
        <v>218</v>
      </c>
      <c r="J695" s="20">
        <v>528000</v>
      </c>
      <c r="K695" s="28" t="s">
        <v>1233</v>
      </c>
      <c r="L695" s="60">
        <v>2421</v>
      </c>
    </row>
    <row r="696" spans="1:215" ht="15.75" customHeight="1">
      <c r="A696" s="27" t="s">
        <v>1182</v>
      </c>
      <c r="B696" s="14">
        <v>8435134839615</v>
      </c>
      <c r="C696" s="19" t="s">
        <v>1187</v>
      </c>
      <c r="D696" s="16" t="s">
        <v>1368</v>
      </c>
      <c r="E696" s="16" t="s">
        <v>1364</v>
      </c>
      <c r="F696" s="16" t="s">
        <v>1364</v>
      </c>
      <c r="G696" s="21">
        <v>1</v>
      </c>
      <c r="H696" s="19" t="s">
        <v>869</v>
      </c>
      <c r="I696" s="17">
        <v>126</v>
      </c>
      <c r="J696" s="20">
        <v>418000</v>
      </c>
      <c r="K696" s="28" t="s">
        <v>1234</v>
      </c>
      <c r="L696" s="60">
        <v>1987</v>
      </c>
    </row>
    <row r="697" spans="1:215" ht="15.75" customHeight="1">
      <c r="A697" s="27" t="s">
        <v>1183</v>
      </c>
      <c r="B697" s="14">
        <v>8435134839622</v>
      </c>
      <c r="C697" s="19" t="s">
        <v>1188</v>
      </c>
      <c r="D697" s="16" t="s">
        <v>1368</v>
      </c>
      <c r="E697" s="16" t="s">
        <v>1364</v>
      </c>
      <c r="F697" s="16" t="s">
        <v>1364</v>
      </c>
      <c r="G697" s="21">
        <v>1</v>
      </c>
      <c r="H697" s="19" t="s">
        <v>869</v>
      </c>
      <c r="I697" s="17">
        <v>142</v>
      </c>
      <c r="J697" s="20">
        <v>4569500</v>
      </c>
      <c r="K697" s="28" t="s">
        <v>1235</v>
      </c>
      <c r="L697" s="60">
        <v>2130</v>
      </c>
    </row>
    <row r="698" spans="1:215" ht="15.75" customHeight="1">
      <c r="A698" s="27" t="s">
        <v>1184</v>
      </c>
      <c r="B698" s="14">
        <v>8435134839639</v>
      </c>
      <c r="C698" s="19" t="s">
        <v>1189</v>
      </c>
      <c r="D698" s="16" t="s">
        <v>1368</v>
      </c>
      <c r="E698" s="16" t="s">
        <v>1364</v>
      </c>
      <c r="F698" s="16" t="s">
        <v>1364</v>
      </c>
      <c r="G698" s="21">
        <v>1</v>
      </c>
      <c r="H698" s="19" t="s">
        <v>870</v>
      </c>
      <c r="I698" s="17">
        <v>156</v>
      </c>
      <c r="J698" s="20">
        <v>418000</v>
      </c>
      <c r="K698" s="28" t="s">
        <v>1231</v>
      </c>
      <c r="L698" s="60">
        <v>2023</v>
      </c>
    </row>
    <row r="699" spans="1:215" ht="15.75" customHeight="1">
      <c r="A699" s="27" t="s">
        <v>1185</v>
      </c>
      <c r="B699" s="14">
        <v>8435134839646</v>
      </c>
      <c r="C699" s="19" t="s">
        <v>1190</v>
      </c>
      <c r="D699" s="16" t="s">
        <v>1368</v>
      </c>
      <c r="E699" s="16" t="s">
        <v>1364</v>
      </c>
      <c r="F699" s="16" t="s">
        <v>1364</v>
      </c>
      <c r="G699" s="21">
        <v>1</v>
      </c>
      <c r="H699" s="19" t="s">
        <v>870</v>
      </c>
      <c r="I699" s="17">
        <v>189</v>
      </c>
      <c r="J699" s="20">
        <v>473000</v>
      </c>
      <c r="K699" s="28" t="s">
        <v>1232</v>
      </c>
      <c r="L699" s="60">
        <v>2193</v>
      </c>
    </row>
    <row r="700" spans="1:215" ht="15.75" customHeight="1">
      <c r="A700" s="27" t="s">
        <v>1186</v>
      </c>
      <c r="B700" s="14">
        <v>8435134839653</v>
      </c>
      <c r="C700" s="19" t="s">
        <v>1191</v>
      </c>
      <c r="D700" s="16" t="s">
        <v>1368</v>
      </c>
      <c r="E700" s="16" t="s">
        <v>1364</v>
      </c>
      <c r="F700" s="16" t="s">
        <v>1364</v>
      </c>
      <c r="G700" s="21">
        <v>1</v>
      </c>
      <c r="H700" s="19" t="s">
        <v>870</v>
      </c>
      <c r="I700" s="17">
        <v>218</v>
      </c>
      <c r="J700" s="20">
        <v>528000</v>
      </c>
      <c r="K700" s="28" t="s">
        <v>1233</v>
      </c>
      <c r="L700" s="60">
        <v>2487</v>
      </c>
    </row>
    <row r="701" spans="1:215" ht="15.75" customHeight="1">
      <c r="A701" s="27" t="s">
        <v>1178</v>
      </c>
      <c r="B701" s="14">
        <v>8435134839660</v>
      </c>
      <c r="C701" s="19" t="s">
        <v>1180</v>
      </c>
      <c r="D701" s="16" t="s">
        <v>1368</v>
      </c>
      <c r="E701" s="16" t="s">
        <v>1364</v>
      </c>
      <c r="F701" s="16" t="s">
        <v>1364</v>
      </c>
      <c r="G701" s="21">
        <v>1</v>
      </c>
      <c r="H701" s="19" t="s">
        <v>871</v>
      </c>
      <c r="I701" s="17">
        <v>132</v>
      </c>
      <c r="J701" s="20">
        <v>546000</v>
      </c>
      <c r="K701" s="28" t="s">
        <v>1236</v>
      </c>
      <c r="L701" s="60">
        <v>2130</v>
      </c>
    </row>
    <row r="702" spans="1:215" ht="15.75" customHeight="1">
      <c r="A702" s="27" t="s">
        <v>1179</v>
      </c>
      <c r="B702" s="14">
        <v>8435134839677</v>
      </c>
      <c r="C702" s="19" t="s">
        <v>1181</v>
      </c>
      <c r="D702" s="16" t="s">
        <v>1368</v>
      </c>
      <c r="E702" s="16" t="s">
        <v>1364</v>
      </c>
      <c r="F702" s="16" t="s">
        <v>1364</v>
      </c>
      <c r="G702" s="21">
        <v>1</v>
      </c>
      <c r="H702" s="19" t="s">
        <v>871</v>
      </c>
      <c r="I702" s="17">
        <v>150</v>
      </c>
      <c r="J702" s="20">
        <v>572000</v>
      </c>
      <c r="K702" s="28" t="s">
        <v>1237</v>
      </c>
      <c r="L702" s="60">
        <v>2272</v>
      </c>
    </row>
    <row r="703" spans="1:215" ht="12.75" customHeight="1">
      <c r="A703" s="27" t="s">
        <v>685</v>
      </c>
      <c r="B703" s="14">
        <v>8435134838137</v>
      </c>
      <c r="C703" s="19" t="s">
        <v>687</v>
      </c>
      <c r="D703" s="16" t="s">
        <v>1368</v>
      </c>
      <c r="E703" s="16" t="s">
        <v>1368</v>
      </c>
      <c r="F703" s="16" t="s">
        <v>1364</v>
      </c>
      <c r="G703" s="21">
        <v>1</v>
      </c>
      <c r="H703" s="19" t="s">
        <v>868</v>
      </c>
      <c r="I703" s="17">
        <v>163</v>
      </c>
      <c r="J703" s="20">
        <v>418000</v>
      </c>
      <c r="K703" s="28" t="s">
        <v>1231</v>
      </c>
      <c r="L703" s="51">
        <v>2407</v>
      </c>
    </row>
    <row r="704" spans="1:215" ht="12.75" customHeight="1">
      <c r="A704" s="27" t="s">
        <v>686</v>
      </c>
      <c r="B704" s="14">
        <v>8435134838120</v>
      </c>
      <c r="C704" s="19" t="s">
        <v>688</v>
      </c>
      <c r="D704" s="16" t="s">
        <v>1368</v>
      </c>
      <c r="E704" s="16" t="s">
        <v>1368</v>
      </c>
      <c r="F704" s="16" t="s">
        <v>1364</v>
      </c>
      <c r="G704" s="21">
        <v>1</v>
      </c>
      <c r="H704" s="19" t="s">
        <v>868</v>
      </c>
      <c r="I704" s="17">
        <v>195</v>
      </c>
      <c r="J704" s="20">
        <v>528000</v>
      </c>
      <c r="K704" s="28" t="s">
        <v>1232</v>
      </c>
      <c r="L704" s="51">
        <v>2506</v>
      </c>
    </row>
    <row r="705" spans="1:12" ht="12.75" customHeight="1">
      <c r="A705" s="27" t="s">
        <v>1540</v>
      </c>
      <c r="B705" s="32">
        <v>8435134852102</v>
      </c>
      <c r="C705" s="15" t="s">
        <v>1542</v>
      </c>
      <c r="D705" s="10" t="s">
        <v>1364</v>
      </c>
      <c r="E705" s="10" t="s">
        <v>1364</v>
      </c>
      <c r="F705" s="10" t="s">
        <v>1364</v>
      </c>
      <c r="G705" s="9">
        <v>1</v>
      </c>
      <c r="H705" s="8" t="s">
        <v>1459</v>
      </c>
      <c r="I705" s="21">
        <v>200</v>
      </c>
      <c r="J705" s="21">
        <f>1004*560*993</f>
        <v>558304320</v>
      </c>
      <c r="K705" s="21" t="s">
        <v>1544</v>
      </c>
      <c r="L705" s="51">
        <v>3102</v>
      </c>
    </row>
    <row r="706" spans="1:12" ht="12.75" customHeight="1">
      <c r="A706" s="27" t="s">
        <v>1541</v>
      </c>
      <c r="B706" s="32">
        <v>8435134852119</v>
      </c>
      <c r="C706" s="15" t="s">
        <v>1543</v>
      </c>
      <c r="D706" s="10" t="s">
        <v>1364</v>
      </c>
      <c r="E706" s="10" t="s">
        <v>1364</v>
      </c>
      <c r="F706" s="10" t="s">
        <v>1364</v>
      </c>
      <c r="G706" s="9">
        <v>1</v>
      </c>
      <c r="H706" s="8" t="s">
        <v>1459</v>
      </c>
      <c r="I706" s="21">
        <v>235</v>
      </c>
      <c r="J706" s="21">
        <f>1004*560*1093</f>
        <v>614528320</v>
      </c>
      <c r="K706" s="21" t="s">
        <v>1545</v>
      </c>
      <c r="L706" s="51">
        <v>3213</v>
      </c>
    </row>
    <row r="707" spans="1:12" ht="12.75" customHeight="1">
      <c r="A707" s="27" t="s">
        <v>1196</v>
      </c>
      <c r="B707" s="14">
        <v>8435134839684</v>
      </c>
      <c r="C707" s="19" t="s">
        <v>1200</v>
      </c>
      <c r="D707" s="16" t="s">
        <v>1368</v>
      </c>
      <c r="E707" s="16" t="s">
        <v>1368</v>
      </c>
      <c r="F707" s="16" t="s">
        <v>1364</v>
      </c>
      <c r="G707" s="21">
        <v>1</v>
      </c>
      <c r="H707" s="19" t="s">
        <v>872</v>
      </c>
      <c r="I707" s="17">
        <v>133</v>
      </c>
      <c r="J707" s="20">
        <v>418000</v>
      </c>
      <c r="K707" s="28" t="s">
        <v>1234</v>
      </c>
      <c r="L707" s="51">
        <v>2377</v>
      </c>
    </row>
    <row r="708" spans="1:12">
      <c r="A708" s="27" t="s">
        <v>1197</v>
      </c>
      <c r="B708" s="14">
        <v>8435134839691</v>
      </c>
      <c r="C708" s="19" t="s">
        <v>1201</v>
      </c>
      <c r="D708" s="16" t="s">
        <v>1368</v>
      </c>
      <c r="E708" s="16" t="s">
        <v>1368</v>
      </c>
      <c r="F708" s="16" t="s">
        <v>1364</v>
      </c>
      <c r="G708" s="21">
        <v>1</v>
      </c>
      <c r="H708" s="19" t="s">
        <v>872</v>
      </c>
      <c r="I708" s="17">
        <v>151</v>
      </c>
      <c r="J708" s="20">
        <v>4569500</v>
      </c>
      <c r="K708" s="28" t="s">
        <v>1235</v>
      </c>
      <c r="L708" s="60">
        <v>2511</v>
      </c>
    </row>
    <row r="709" spans="1:12" ht="22.5">
      <c r="A709" s="27" t="s">
        <v>1198</v>
      </c>
      <c r="B709" s="14">
        <v>8435134839707</v>
      </c>
      <c r="C709" s="19" t="s">
        <v>1202</v>
      </c>
      <c r="D709" s="16" t="s">
        <v>1368</v>
      </c>
      <c r="E709" s="16" t="s">
        <v>1368</v>
      </c>
      <c r="F709" s="16" t="s">
        <v>1364</v>
      </c>
      <c r="G709" s="21">
        <v>1</v>
      </c>
      <c r="H709" s="19" t="s">
        <v>868</v>
      </c>
      <c r="I709" s="17">
        <v>163</v>
      </c>
      <c r="J709" s="20">
        <v>418000</v>
      </c>
      <c r="K709" s="28" t="s">
        <v>1231</v>
      </c>
      <c r="L709" s="51">
        <v>2468</v>
      </c>
    </row>
    <row r="710" spans="1:12" ht="22.5">
      <c r="A710" s="27" t="s">
        <v>1199</v>
      </c>
      <c r="B710" s="14">
        <v>8435134839714</v>
      </c>
      <c r="C710" s="19" t="s">
        <v>1205</v>
      </c>
      <c r="D710" s="16" t="s">
        <v>1368</v>
      </c>
      <c r="E710" s="16" t="s">
        <v>1368</v>
      </c>
      <c r="F710" s="16" t="s">
        <v>1364</v>
      </c>
      <c r="G710" s="21">
        <v>1</v>
      </c>
      <c r="H710" s="19" t="s">
        <v>868</v>
      </c>
      <c r="I710" s="17">
        <v>195</v>
      </c>
      <c r="J710" s="20">
        <v>528000</v>
      </c>
      <c r="K710" s="28" t="s">
        <v>1231</v>
      </c>
      <c r="L710" s="51">
        <v>2569</v>
      </c>
    </row>
    <row r="711" spans="1:12" ht="22.5">
      <c r="A711" s="27" t="s">
        <v>1192</v>
      </c>
      <c r="B711" s="14">
        <v>8435134839721</v>
      </c>
      <c r="C711" s="19" t="s">
        <v>1194</v>
      </c>
      <c r="D711" s="16" t="s">
        <v>1368</v>
      </c>
      <c r="E711" s="16" t="s">
        <v>1368</v>
      </c>
      <c r="F711" s="16" t="s">
        <v>1364</v>
      </c>
      <c r="G711" s="21">
        <v>1</v>
      </c>
      <c r="H711" s="19" t="s">
        <v>873</v>
      </c>
      <c r="I711" s="17">
        <v>138</v>
      </c>
      <c r="J711" s="20">
        <v>546000</v>
      </c>
      <c r="K711" s="28" t="s">
        <v>1236</v>
      </c>
      <c r="L711" s="51">
        <v>2517</v>
      </c>
    </row>
    <row r="712" spans="1:12" ht="22.5">
      <c r="A712" s="27" t="s">
        <v>1193</v>
      </c>
      <c r="B712" s="14">
        <v>8435134839738</v>
      </c>
      <c r="C712" s="19" t="s">
        <v>1195</v>
      </c>
      <c r="D712" s="16" t="s">
        <v>1368</v>
      </c>
      <c r="E712" s="16" t="s">
        <v>1368</v>
      </c>
      <c r="F712" s="16" t="s">
        <v>1364</v>
      </c>
      <c r="G712" s="21">
        <v>1</v>
      </c>
      <c r="H712" s="19" t="s">
        <v>873</v>
      </c>
      <c r="I712" s="17">
        <v>160</v>
      </c>
      <c r="J712" s="20">
        <v>572000</v>
      </c>
      <c r="K712" s="28" t="s">
        <v>1237</v>
      </c>
      <c r="L712" s="51">
        <v>2654</v>
      </c>
    </row>
    <row r="713" spans="1:12">
      <c r="A713" s="27" t="s">
        <v>1086</v>
      </c>
      <c r="B713" s="14">
        <v>8435134840840</v>
      </c>
      <c r="C713" s="19" t="s">
        <v>1133</v>
      </c>
      <c r="D713" s="16" t="s">
        <v>1368</v>
      </c>
      <c r="E713" s="16" t="s">
        <v>1365</v>
      </c>
      <c r="F713" s="16" t="s">
        <v>1364</v>
      </c>
      <c r="G713" s="21">
        <v>1</v>
      </c>
      <c r="H713" s="19" t="s">
        <v>874</v>
      </c>
      <c r="I713" s="17">
        <v>331</v>
      </c>
      <c r="J713" s="20">
        <f>217.5*104*80</f>
        <v>1809600</v>
      </c>
      <c r="K713" s="28" t="s">
        <v>1346</v>
      </c>
      <c r="L713" s="51">
        <v>4749</v>
      </c>
    </row>
    <row r="714" spans="1:12">
      <c r="A714" s="27" t="s">
        <v>1087</v>
      </c>
      <c r="B714" s="14">
        <v>8435134840857</v>
      </c>
      <c r="C714" s="19" t="s">
        <v>1134</v>
      </c>
      <c r="D714" s="16" t="s">
        <v>1368</v>
      </c>
      <c r="E714" s="16" t="s">
        <v>1365</v>
      </c>
      <c r="F714" s="16" t="s">
        <v>1364</v>
      </c>
      <c r="G714" s="21">
        <v>1</v>
      </c>
      <c r="H714" s="19" t="s">
        <v>874</v>
      </c>
      <c r="I714" s="17">
        <v>331</v>
      </c>
      <c r="J714" s="20">
        <f>217.5*104*80</f>
        <v>1809600</v>
      </c>
      <c r="K714" s="28" t="s">
        <v>1346</v>
      </c>
      <c r="L714" s="51">
        <v>4955</v>
      </c>
    </row>
    <row r="715" spans="1:12">
      <c r="A715" s="27" t="s">
        <v>1088</v>
      </c>
      <c r="B715" s="14">
        <v>8435134840864</v>
      </c>
      <c r="C715" s="19" t="s">
        <v>1135</v>
      </c>
      <c r="D715" s="16" t="s">
        <v>1368</v>
      </c>
      <c r="E715" s="16" t="s">
        <v>1365</v>
      </c>
      <c r="F715" s="16" t="s">
        <v>1364</v>
      </c>
      <c r="G715" s="21">
        <v>1</v>
      </c>
      <c r="H715" s="19" t="s">
        <v>874</v>
      </c>
      <c r="I715" s="17">
        <v>331</v>
      </c>
      <c r="J715" s="20">
        <f>217.5*104*80</f>
        <v>1809600</v>
      </c>
      <c r="K715" s="28" t="s">
        <v>1346</v>
      </c>
      <c r="L715" s="51">
        <v>5068</v>
      </c>
    </row>
    <row r="716" spans="1:12">
      <c r="A716" s="27" t="s">
        <v>1120</v>
      </c>
      <c r="B716" s="14">
        <v>8435134840871</v>
      </c>
      <c r="C716" s="19" t="s">
        <v>1134</v>
      </c>
      <c r="D716" s="16" t="s">
        <v>1368</v>
      </c>
      <c r="E716" s="16" t="s">
        <v>1365</v>
      </c>
      <c r="F716" s="16" t="s">
        <v>1364</v>
      </c>
      <c r="G716" s="21">
        <v>1</v>
      </c>
      <c r="H716" s="19" t="s">
        <v>874</v>
      </c>
      <c r="I716" s="17">
        <v>331</v>
      </c>
      <c r="J716" s="20">
        <f>217.5*104*80</f>
        <v>1809600</v>
      </c>
      <c r="K716" s="28" t="s">
        <v>1346</v>
      </c>
      <c r="L716" s="51">
        <v>5272</v>
      </c>
    </row>
    <row r="717" spans="1:12">
      <c r="A717" s="27" t="s">
        <v>1121</v>
      </c>
      <c r="B717" s="14">
        <v>8435134840888</v>
      </c>
      <c r="C717" s="19" t="s">
        <v>1136</v>
      </c>
      <c r="D717" s="16" t="s">
        <v>1368</v>
      </c>
      <c r="E717" s="16" t="s">
        <v>1365</v>
      </c>
      <c r="F717" s="16" t="s">
        <v>1364</v>
      </c>
      <c r="G717" s="21">
        <v>1</v>
      </c>
      <c r="H717" s="19" t="s">
        <v>874</v>
      </c>
      <c r="I717" s="17">
        <v>341</v>
      </c>
      <c r="J717" s="20">
        <f>217.5*124*80</f>
        <v>2157600</v>
      </c>
      <c r="K717" s="28" t="s">
        <v>1347</v>
      </c>
      <c r="L717" s="51">
        <v>4864</v>
      </c>
    </row>
    <row r="718" spans="1:12">
      <c r="A718" s="27" t="s">
        <v>1122</v>
      </c>
      <c r="B718" s="14">
        <v>8435134840895</v>
      </c>
      <c r="C718" s="19" t="s">
        <v>1137</v>
      </c>
      <c r="D718" s="16" t="s">
        <v>1368</v>
      </c>
      <c r="E718" s="16" t="s">
        <v>1365</v>
      </c>
      <c r="F718" s="16" t="s">
        <v>1364</v>
      </c>
      <c r="G718" s="21">
        <v>1</v>
      </c>
      <c r="H718" s="19" t="s">
        <v>874</v>
      </c>
      <c r="I718" s="17">
        <v>341</v>
      </c>
      <c r="J718" s="20">
        <f>217.5*124*80</f>
        <v>2157600</v>
      </c>
      <c r="K718" s="28" t="s">
        <v>1347</v>
      </c>
      <c r="L718" s="51">
        <v>5068</v>
      </c>
    </row>
    <row r="719" spans="1:12">
      <c r="A719" s="27" t="s">
        <v>1123</v>
      </c>
      <c r="B719" s="14">
        <v>8435134840901</v>
      </c>
      <c r="C719" s="19" t="s">
        <v>1138</v>
      </c>
      <c r="D719" s="16" t="s">
        <v>1368</v>
      </c>
      <c r="E719" s="16" t="s">
        <v>1365</v>
      </c>
      <c r="F719" s="16" t="s">
        <v>1364</v>
      </c>
      <c r="G719" s="21">
        <v>1</v>
      </c>
      <c r="H719" s="19" t="s">
        <v>874</v>
      </c>
      <c r="I719" s="17">
        <v>341</v>
      </c>
      <c r="J719" s="20">
        <f>217.5*124*80</f>
        <v>2157600</v>
      </c>
      <c r="K719" s="28" t="s">
        <v>1347</v>
      </c>
      <c r="L719" s="51">
        <v>5181</v>
      </c>
    </row>
    <row r="720" spans="1:12">
      <c r="A720" s="27" t="s">
        <v>1124</v>
      </c>
      <c r="B720" s="14">
        <v>8435134840918</v>
      </c>
      <c r="C720" s="19" t="s">
        <v>1139</v>
      </c>
      <c r="D720" s="16" t="s">
        <v>1368</v>
      </c>
      <c r="E720" s="16" t="s">
        <v>1365</v>
      </c>
      <c r="F720" s="16" t="s">
        <v>1364</v>
      </c>
      <c r="G720" s="21">
        <v>1</v>
      </c>
      <c r="H720" s="19" t="s">
        <v>874</v>
      </c>
      <c r="I720" s="17">
        <v>341</v>
      </c>
      <c r="J720" s="20">
        <f>217.5*124*80</f>
        <v>2157600</v>
      </c>
      <c r="K720" s="28" t="s">
        <v>1347</v>
      </c>
      <c r="L720" s="51">
        <v>5385</v>
      </c>
    </row>
    <row r="721" spans="1:12">
      <c r="A721" s="27" t="s">
        <v>1125</v>
      </c>
      <c r="B721" s="14">
        <v>8435134840925</v>
      </c>
      <c r="C721" s="19" t="s">
        <v>1140</v>
      </c>
      <c r="D721" s="16" t="s">
        <v>1368</v>
      </c>
      <c r="E721" s="16" t="s">
        <v>1365</v>
      </c>
      <c r="F721" s="16" t="s">
        <v>1364</v>
      </c>
      <c r="G721" s="21">
        <v>1</v>
      </c>
      <c r="H721" s="19" t="s">
        <v>874</v>
      </c>
      <c r="I721" s="17">
        <v>351</v>
      </c>
      <c r="J721" s="20">
        <f>217.5*104*80</f>
        <v>1809600</v>
      </c>
      <c r="K721" s="28" t="s">
        <v>1346</v>
      </c>
      <c r="L721" s="51">
        <v>4846</v>
      </c>
    </row>
    <row r="722" spans="1:12">
      <c r="A722" s="27" t="s">
        <v>1126</v>
      </c>
      <c r="B722" s="14">
        <v>8435134840932</v>
      </c>
      <c r="C722" s="19" t="s">
        <v>1141</v>
      </c>
      <c r="D722" s="16" t="s">
        <v>1368</v>
      </c>
      <c r="E722" s="16" t="s">
        <v>1365</v>
      </c>
      <c r="F722" s="16" t="s">
        <v>1364</v>
      </c>
      <c r="G722" s="21">
        <v>1</v>
      </c>
      <c r="H722" s="19" t="s">
        <v>874</v>
      </c>
      <c r="I722" s="17">
        <v>351</v>
      </c>
      <c r="J722" s="20">
        <f>217.5*104*80</f>
        <v>1809600</v>
      </c>
      <c r="K722" s="28" t="s">
        <v>1346</v>
      </c>
      <c r="L722" s="51">
        <v>5052</v>
      </c>
    </row>
    <row r="723" spans="1:12">
      <c r="A723" s="27" t="s">
        <v>1127</v>
      </c>
      <c r="B723" s="14">
        <v>8435134840949</v>
      </c>
      <c r="C723" s="19" t="s">
        <v>1142</v>
      </c>
      <c r="D723" s="16" t="s">
        <v>1368</v>
      </c>
      <c r="E723" s="16" t="s">
        <v>1365</v>
      </c>
      <c r="F723" s="16" t="s">
        <v>1364</v>
      </c>
      <c r="G723" s="21">
        <v>1</v>
      </c>
      <c r="H723" s="19" t="s">
        <v>874</v>
      </c>
      <c r="I723" s="17">
        <v>351</v>
      </c>
      <c r="J723" s="20">
        <f>217.5*104*80</f>
        <v>1809600</v>
      </c>
      <c r="K723" s="28" t="s">
        <v>1346</v>
      </c>
      <c r="L723" s="51">
        <v>5165</v>
      </c>
    </row>
    <row r="724" spans="1:12">
      <c r="A724" s="27" t="s">
        <v>1128</v>
      </c>
      <c r="B724" s="14">
        <v>8435134840956</v>
      </c>
      <c r="C724" s="19" t="s">
        <v>1143</v>
      </c>
      <c r="D724" s="16" t="s">
        <v>1368</v>
      </c>
      <c r="E724" s="16" t="s">
        <v>1365</v>
      </c>
      <c r="F724" s="16" t="s">
        <v>1364</v>
      </c>
      <c r="G724" s="21">
        <v>1</v>
      </c>
      <c r="H724" s="19" t="s">
        <v>874</v>
      </c>
      <c r="I724" s="17">
        <v>351</v>
      </c>
      <c r="J724" s="20">
        <f>217.5*104*80</f>
        <v>1809600</v>
      </c>
      <c r="K724" s="28" t="s">
        <v>1346</v>
      </c>
      <c r="L724" s="51">
        <v>5369</v>
      </c>
    </row>
    <row r="725" spans="1:12">
      <c r="A725" s="27" t="s">
        <v>1129</v>
      </c>
      <c r="B725" s="14">
        <v>8435134840963</v>
      </c>
      <c r="C725" s="19" t="s">
        <v>1144</v>
      </c>
      <c r="D725" s="16" t="s">
        <v>1368</v>
      </c>
      <c r="E725" s="16" t="s">
        <v>1365</v>
      </c>
      <c r="F725" s="16" t="s">
        <v>1364</v>
      </c>
      <c r="G725" s="21">
        <v>1</v>
      </c>
      <c r="H725" s="19" t="s">
        <v>874</v>
      </c>
      <c r="I725" s="17">
        <v>358</v>
      </c>
      <c r="J725" s="20">
        <f>217.5*124*80</f>
        <v>2157600</v>
      </c>
      <c r="K725" s="28" t="s">
        <v>1347</v>
      </c>
      <c r="L725" s="51">
        <v>4961</v>
      </c>
    </row>
    <row r="726" spans="1:12">
      <c r="A726" s="27" t="s">
        <v>1130</v>
      </c>
      <c r="B726" s="14">
        <v>8435134840970</v>
      </c>
      <c r="C726" s="19" t="s">
        <v>1145</v>
      </c>
      <c r="D726" s="16" t="s">
        <v>1368</v>
      </c>
      <c r="E726" s="16" t="s">
        <v>1365</v>
      </c>
      <c r="F726" s="16" t="s">
        <v>1364</v>
      </c>
      <c r="G726" s="21">
        <v>1</v>
      </c>
      <c r="H726" s="19" t="s">
        <v>874</v>
      </c>
      <c r="I726" s="17">
        <v>358</v>
      </c>
      <c r="J726" s="20">
        <f>217.5*124*80</f>
        <v>2157600</v>
      </c>
      <c r="K726" s="28" t="s">
        <v>1347</v>
      </c>
      <c r="L726" s="51">
        <v>5165</v>
      </c>
    </row>
    <row r="727" spans="1:12">
      <c r="A727" s="27" t="s">
        <v>1131</v>
      </c>
      <c r="B727" s="14">
        <v>8435134840987</v>
      </c>
      <c r="C727" s="19" t="s">
        <v>1146</v>
      </c>
      <c r="D727" s="16" t="s">
        <v>1368</v>
      </c>
      <c r="E727" s="16" t="s">
        <v>1365</v>
      </c>
      <c r="F727" s="16" t="s">
        <v>1364</v>
      </c>
      <c r="G727" s="21">
        <v>1</v>
      </c>
      <c r="H727" s="19" t="s">
        <v>874</v>
      </c>
      <c r="I727" s="17">
        <v>358</v>
      </c>
      <c r="J727" s="20">
        <f>217.5*124*80</f>
        <v>2157600</v>
      </c>
      <c r="K727" s="28" t="s">
        <v>1347</v>
      </c>
      <c r="L727" s="51">
        <v>5280</v>
      </c>
    </row>
    <row r="728" spans="1:12">
      <c r="A728" s="27" t="s">
        <v>1132</v>
      </c>
      <c r="B728" s="14">
        <v>8435134840994</v>
      </c>
      <c r="C728" s="19" t="s">
        <v>1147</v>
      </c>
      <c r="D728" s="16" t="s">
        <v>1368</v>
      </c>
      <c r="E728" s="16" t="s">
        <v>1365</v>
      </c>
      <c r="F728" s="16" t="s">
        <v>1364</v>
      </c>
      <c r="G728" s="21">
        <v>1</v>
      </c>
      <c r="H728" s="19" t="s">
        <v>874</v>
      </c>
      <c r="I728" s="17">
        <v>358</v>
      </c>
      <c r="J728" s="20">
        <f>217.5*124*80</f>
        <v>2157600</v>
      </c>
      <c r="K728" s="28" t="s">
        <v>1347</v>
      </c>
      <c r="L728" s="51">
        <v>5482</v>
      </c>
    </row>
    <row r="729" spans="1:12">
      <c r="A729" s="27" t="s">
        <v>1523</v>
      </c>
      <c r="B729" s="32">
        <v>8435134852003</v>
      </c>
      <c r="C729" s="15" t="s">
        <v>1524</v>
      </c>
      <c r="D729" s="10" t="s">
        <v>1368</v>
      </c>
      <c r="E729" s="10" t="s">
        <v>1366</v>
      </c>
      <c r="F729" s="10" t="s">
        <v>1364</v>
      </c>
      <c r="G729" s="21">
        <v>1</v>
      </c>
      <c r="H729" s="8" t="s">
        <v>1459</v>
      </c>
      <c r="I729" s="21">
        <v>368</v>
      </c>
      <c r="J729" s="21">
        <f>2170*1176*920</f>
        <v>2347766400</v>
      </c>
      <c r="K729" s="21" t="s">
        <v>1547</v>
      </c>
      <c r="L729" s="51">
        <v>5366</v>
      </c>
    </row>
    <row r="730" spans="1:12">
      <c r="A730" s="27" t="s">
        <v>1525</v>
      </c>
      <c r="B730" s="32">
        <v>8435134852010</v>
      </c>
      <c r="C730" s="15" t="s">
        <v>1526</v>
      </c>
      <c r="D730" s="10" t="s">
        <v>1368</v>
      </c>
      <c r="E730" s="10" t="s">
        <v>1366</v>
      </c>
      <c r="F730" s="10" t="s">
        <v>1364</v>
      </c>
      <c r="G730" s="21">
        <v>1</v>
      </c>
      <c r="H730" s="8" t="s">
        <v>1459</v>
      </c>
      <c r="I730" s="21">
        <v>368</v>
      </c>
      <c r="J730" s="21">
        <f>2170*1176*920</f>
        <v>2347766400</v>
      </c>
      <c r="K730" s="21" t="s">
        <v>1547</v>
      </c>
      <c r="L730" s="51">
        <v>5572</v>
      </c>
    </row>
    <row r="731" spans="1:12">
      <c r="A731" s="27" t="s">
        <v>1527</v>
      </c>
      <c r="B731" s="32">
        <v>8435134852027</v>
      </c>
      <c r="C731" s="15" t="s">
        <v>1528</v>
      </c>
      <c r="D731" s="10" t="s">
        <v>1368</v>
      </c>
      <c r="E731" s="10" t="s">
        <v>1366</v>
      </c>
      <c r="F731" s="10" t="s">
        <v>1364</v>
      </c>
      <c r="G731" s="21">
        <v>1</v>
      </c>
      <c r="H731" s="8" t="s">
        <v>1459</v>
      </c>
      <c r="I731" s="21">
        <v>368</v>
      </c>
      <c r="J731" s="21">
        <f>2170*1176*920</f>
        <v>2347766400</v>
      </c>
      <c r="K731" s="21" t="s">
        <v>1547</v>
      </c>
      <c r="L731" s="51">
        <v>5686</v>
      </c>
    </row>
    <row r="732" spans="1:12">
      <c r="A732" s="27" t="s">
        <v>1529</v>
      </c>
      <c r="B732" s="32">
        <v>8435134852034</v>
      </c>
      <c r="C732" s="15" t="s">
        <v>1530</v>
      </c>
      <c r="D732" s="10" t="s">
        <v>1368</v>
      </c>
      <c r="E732" s="10" t="s">
        <v>1366</v>
      </c>
      <c r="F732" s="10" t="s">
        <v>1364</v>
      </c>
      <c r="G732" s="21">
        <v>1</v>
      </c>
      <c r="H732" s="8" t="s">
        <v>1459</v>
      </c>
      <c r="I732" s="21">
        <v>368</v>
      </c>
      <c r="J732" s="21">
        <f>2170*1176*920</f>
        <v>2347766400</v>
      </c>
      <c r="K732" s="21" t="s">
        <v>1547</v>
      </c>
      <c r="L732" s="51">
        <v>5888</v>
      </c>
    </row>
    <row r="733" spans="1:12">
      <c r="A733" s="27" t="s">
        <v>1531</v>
      </c>
      <c r="B733" s="32">
        <v>8435134852041</v>
      </c>
      <c r="C733" s="15" t="s">
        <v>1532</v>
      </c>
      <c r="D733" s="10" t="s">
        <v>1368</v>
      </c>
      <c r="E733" s="10" t="s">
        <v>1366</v>
      </c>
      <c r="F733" s="10" t="s">
        <v>1364</v>
      </c>
      <c r="G733" s="21">
        <v>1</v>
      </c>
      <c r="H733" s="8" t="s">
        <v>1459</v>
      </c>
      <c r="I733" s="21">
        <v>368</v>
      </c>
      <c r="J733" s="21">
        <f>2170*1176*920</f>
        <v>2347766400</v>
      </c>
      <c r="K733" s="21" t="s">
        <v>1547</v>
      </c>
      <c r="L733" s="51">
        <v>5462</v>
      </c>
    </row>
    <row r="734" spans="1:12">
      <c r="A734" s="27" t="s">
        <v>1533</v>
      </c>
      <c r="B734" s="32">
        <v>8435134852058</v>
      </c>
      <c r="C734" s="15" t="s">
        <v>1534</v>
      </c>
      <c r="D734" s="10" t="s">
        <v>1368</v>
      </c>
      <c r="E734" s="10" t="s">
        <v>1366</v>
      </c>
      <c r="F734" s="10" t="s">
        <v>1364</v>
      </c>
      <c r="G734" s="21">
        <v>1</v>
      </c>
      <c r="H734" s="8" t="s">
        <v>1459</v>
      </c>
      <c r="I734" s="21">
        <v>388</v>
      </c>
      <c r="J734" s="21">
        <f>2170*1176*920</f>
        <v>2347766400</v>
      </c>
      <c r="K734" s="21" t="s">
        <v>1547</v>
      </c>
      <c r="L734" s="51">
        <v>5667</v>
      </c>
    </row>
    <row r="735" spans="1:12">
      <c r="A735" s="27" t="s">
        <v>1535</v>
      </c>
      <c r="B735" s="32">
        <v>8435134852065</v>
      </c>
      <c r="C735" s="15" t="s">
        <v>1536</v>
      </c>
      <c r="D735" s="10" t="s">
        <v>1368</v>
      </c>
      <c r="E735" s="10" t="s">
        <v>1366</v>
      </c>
      <c r="F735" s="10" t="s">
        <v>1364</v>
      </c>
      <c r="G735" s="21">
        <v>1</v>
      </c>
      <c r="H735" s="8" t="s">
        <v>1459</v>
      </c>
      <c r="I735" s="21">
        <v>388</v>
      </c>
      <c r="J735" s="21">
        <f>2170*1176*920</f>
        <v>2347766400</v>
      </c>
      <c r="K735" s="21" t="s">
        <v>1547</v>
      </c>
      <c r="L735" s="51">
        <v>5780</v>
      </c>
    </row>
    <row r="736" spans="1:12">
      <c r="A736" s="27" t="s">
        <v>1537</v>
      </c>
      <c r="B736" s="32">
        <v>8435134852072</v>
      </c>
      <c r="C736" s="15" t="s">
        <v>1538</v>
      </c>
      <c r="D736" s="10" t="s">
        <v>1368</v>
      </c>
      <c r="E736" s="10" t="s">
        <v>1366</v>
      </c>
      <c r="F736" s="10" t="s">
        <v>1364</v>
      </c>
      <c r="G736" s="21">
        <v>1</v>
      </c>
      <c r="H736" s="8" t="s">
        <v>1459</v>
      </c>
      <c r="I736" s="21">
        <v>388</v>
      </c>
      <c r="J736" s="21">
        <f>2170*1176*920</f>
        <v>2347766400</v>
      </c>
      <c r="K736" s="21" t="s">
        <v>1547</v>
      </c>
      <c r="L736" s="51">
        <v>5986</v>
      </c>
    </row>
    <row r="737" spans="1:12">
      <c r="A737" s="27" t="s">
        <v>719</v>
      </c>
      <c r="B737" s="14">
        <v>8435134838038</v>
      </c>
      <c r="C737" s="19" t="s">
        <v>721</v>
      </c>
      <c r="D737" s="16" t="s">
        <v>1368</v>
      </c>
      <c r="E737" s="16" t="s">
        <v>1368</v>
      </c>
      <c r="F737" s="16" t="s">
        <v>1364</v>
      </c>
      <c r="G737" s="21">
        <v>1</v>
      </c>
      <c r="H737" s="19" t="s">
        <v>875</v>
      </c>
      <c r="I737" s="17">
        <v>224</v>
      </c>
      <c r="J737" s="20">
        <v>968704</v>
      </c>
      <c r="K737" s="28" t="s">
        <v>1238</v>
      </c>
      <c r="L737" s="51">
        <v>3320</v>
      </c>
    </row>
    <row r="738" spans="1:12">
      <c r="A738" s="27" t="s">
        <v>720</v>
      </c>
      <c r="B738" s="14">
        <v>8435134838045</v>
      </c>
      <c r="C738" s="19" t="s">
        <v>722</v>
      </c>
      <c r="D738" s="16" t="s">
        <v>1368</v>
      </c>
      <c r="E738" s="16" t="s">
        <v>1368</v>
      </c>
      <c r="F738" s="16" t="s">
        <v>1364</v>
      </c>
      <c r="G738" s="21">
        <v>1</v>
      </c>
      <c r="H738" s="19" t="s">
        <v>875</v>
      </c>
      <c r="I738" s="17">
        <v>230</v>
      </c>
      <c r="J738" s="20">
        <v>986624</v>
      </c>
      <c r="K738" s="28" t="s">
        <v>1239</v>
      </c>
      <c r="L738" s="51">
        <v>3681</v>
      </c>
    </row>
    <row r="739" spans="1:12">
      <c r="A739" s="27" t="s">
        <v>713</v>
      </c>
      <c r="B739" s="14">
        <v>8435134837994</v>
      </c>
      <c r="C739" s="19" t="s">
        <v>715</v>
      </c>
      <c r="D739" s="16" t="s">
        <v>1368</v>
      </c>
      <c r="E739" s="16" t="s">
        <v>1368</v>
      </c>
      <c r="F739" s="16" t="s">
        <v>1364</v>
      </c>
      <c r="G739" s="21">
        <v>1</v>
      </c>
      <c r="H739" s="19" t="s">
        <v>876</v>
      </c>
      <c r="I739" s="17">
        <v>227</v>
      </c>
      <c r="J739" s="20">
        <v>961480</v>
      </c>
      <c r="K739" s="28" t="s">
        <v>1240</v>
      </c>
      <c r="L739" s="51">
        <v>3523</v>
      </c>
    </row>
    <row r="740" spans="1:12">
      <c r="A740" s="27" t="s">
        <v>714</v>
      </c>
      <c r="B740" s="14">
        <v>8435134838007</v>
      </c>
      <c r="C740" s="19" t="s">
        <v>718</v>
      </c>
      <c r="D740" s="16" t="s">
        <v>1368</v>
      </c>
      <c r="E740" s="16" t="s">
        <v>1368</v>
      </c>
      <c r="F740" s="16" t="s">
        <v>1364</v>
      </c>
      <c r="G740" s="21">
        <v>1</v>
      </c>
      <c r="H740" s="19" t="s">
        <v>876</v>
      </c>
      <c r="I740" s="17">
        <v>233</v>
      </c>
      <c r="J740" s="20">
        <v>1044225</v>
      </c>
      <c r="K740" s="28" t="s">
        <v>1241</v>
      </c>
      <c r="L740" s="51">
        <v>3882</v>
      </c>
    </row>
  </sheetData>
  <sortState xmlns:xlrd2="http://schemas.microsoft.com/office/spreadsheetml/2017/richdata2" ref="A3:L740">
    <sortCondition ref="A3:A740"/>
  </sortState>
  <mergeCells count="1">
    <mergeCell ref="A1:L1"/>
  </mergeCells>
  <pageMargins left="0.7" right="0.7" top="0.75" bottom="0.75" header="0.3" footer="0.3"/>
  <pageSetup paperSize="9"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"/>
  <sheetViews>
    <sheetView zoomScaleNormal="100" workbookViewId="0">
      <selection activeCell="C18" sqref="C18"/>
    </sheetView>
  </sheetViews>
  <sheetFormatPr baseColWidth="10" defaultColWidth="11.42578125" defaultRowHeight="12.75"/>
  <cols>
    <col min="1" max="1" width="10" bestFit="1" customWidth="1"/>
    <col min="2" max="2" width="12.140625" bestFit="1" customWidth="1"/>
    <col min="3" max="3" width="44.42578125" customWidth="1"/>
    <col min="4" max="7" width="11.42578125" customWidth="1"/>
    <col min="8" max="8" width="14.140625" customWidth="1"/>
    <col min="9" max="10" width="11.42578125" customWidth="1"/>
    <col min="11" max="11" width="18.28515625" customWidth="1"/>
  </cols>
  <sheetData>
    <row r="1" spans="1:16" ht="35.25">
      <c r="A1" s="55" t="s">
        <v>1860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6" ht="36">
      <c r="A2" s="29" t="s">
        <v>168</v>
      </c>
      <c r="B2" s="4" t="s">
        <v>169</v>
      </c>
      <c r="C2" s="1" t="s">
        <v>170</v>
      </c>
      <c r="D2" s="2" t="s">
        <v>1362</v>
      </c>
      <c r="E2" s="2" t="s">
        <v>1363</v>
      </c>
      <c r="F2" s="2" t="s">
        <v>1204</v>
      </c>
      <c r="G2" s="2" t="s">
        <v>23</v>
      </c>
      <c r="H2" s="4" t="s">
        <v>171</v>
      </c>
      <c r="I2" s="5" t="s">
        <v>24</v>
      </c>
      <c r="J2" s="6" t="s">
        <v>25</v>
      </c>
      <c r="K2" s="2" t="s">
        <v>26</v>
      </c>
      <c r="L2" s="34" t="s">
        <v>1861</v>
      </c>
    </row>
    <row r="3" spans="1:16" ht="13.5" customHeight="1">
      <c r="A3" s="27" t="s">
        <v>1862</v>
      </c>
      <c r="B3" s="40">
        <v>8435134856445</v>
      </c>
      <c r="C3" s="41" t="s">
        <v>1863</v>
      </c>
      <c r="D3" s="54" t="s">
        <v>1364</v>
      </c>
      <c r="E3" s="54" t="s">
        <v>1364</v>
      </c>
      <c r="F3" s="42" t="s">
        <v>1864</v>
      </c>
      <c r="G3" s="43">
        <v>1</v>
      </c>
      <c r="H3" s="42" t="s">
        <v>1930</v>
      </c>
      <c r="I3" s="42" t="s">
        <v>1931</v>
      </c>
      <c r="J3" s="27"/>
      <c r="K3" s="27" t="s">
        <v>1934</v>
      </c>
      <c r="L3" s="57">
        <v>4895</v>
      </c>
    </row>
    <row r="4" spans="1:16" ht="12.6" customHeight="1">
      <c r="A4" s="27" t="s">
        <v>1865</v>
      </c>
      <c r="B4" s="40">
        <v>8435134856308</v>
      </c>
      <c r="C4" s="41" t="s">
        <v>1866</v>
      </c>
      <c r="D4" s="54" t="s">
        <v>1364</v>
      </c>
      <c r="E4" s="54" t="s">
        <v>1364</v>
      </c>
      <c r="F4" s="42" t="s">
        <v>1864</v>
      </c>
      <c r="G4" s="43">
        <v>1</v>
      </c>
      <c r="H4" s="42" t="s">
        <v>1930</v>
      </c>
      <c r="I4" s="42" t="s">
        <v>1932</v>
      </c>
      <c r="J4" s="27"/>
      <c r="K4" s="27" t="s">
        <v>1934</v>
      </c>
      <c r="L4" s="57">
        <v>5205</v>
      </c>
      <c r="M4" s="44"/>
      <c r="N4" s="45"/>
      <c r="O4" s="46"/>
      <c r="P4" s="47"/>
    </row>
    <row r="5" spans="1:16" ht="12.6" customHeight="1">
      <c r="A5" s="27" t="s">
        <v>1867</v>
      </c>
      <c r="B5" s="40">
        <v>8435134856452</v>
      </c>
      <c r="C5" s="41" t="s">
        <v>1868</v>
      </c>
      <c r="D5" s="54" t="s">
        <v>1364</v>
      </c>
      <c r="E5" s="54" t="s">
        <v>1364</v>
      </c>
      <c r="F5" s="42" t="s">
        <v>1864</v>
      </c>
      <c r="G5" s="43">
        <v>1</v>
      </c>
      <c r="H5" s="42" t="s">
        <v>1930</v>
      </c>
      <c r="I5" s="42" t="s">
        <v>1933</v>
      </c>
      <c r="J5" s="27"/>
      <c r="K5" s="27" t="s">
        <v>1934</v>
      </c>
      <c r="L5" s="57">
        <v>6320</v>
      </c>
      <c r="M5" s="44"/>
      <c r="N5" s="45"/>
      <c r="O5" s="46"/>
      <c r="P5" s="47"/>
    </row>
    <row r="6" spans="1:16" ht="12.6" customHeight="1">
      <c r="A6" s="27" t="s">
        <v>1869</v>
      </c>
      <c r="B6" s="40">
        <v>8435134856469</v>
      </c>
      <c r="C6" s="27" t="s">
        <v>1870</v>
      </c>
      <c r="D6" s="54" t="s">
        <v>1364</v>
      </c>
      <c r="E6" s="54" t="s">
        <v>1364</v>
      </c>
      <c r="F6" s="54" t="s">
        <v>1864</v>
      </c>
      <c r="G6" s="54">
        <v>1</v>
      </c>
      <c r="H6" s="42" t="s">
        <v>1930</v>
      </c>
      <c r="I6" s="42" t="s">
        <v>1936</v>
      </c>
      <c r="J6" s="27"/>
      <c r="K6" s="27" t="s">
        <v>1935</v>
      </c>
      <c r="L6" s="57">
        <v>7695</v>
      </c>
      <c r="M6" s="44"/>
      <c r="N6" s="45"/>
      <c r="O6" s="46"/>
      <c r="P6" s="47"/>
    </row>
    <row r="7" spans="1:16" ht="12.6" customHeight="1">
      <c r="A7" s="27" t="s">
        <v>1871</v>
      </c>
      <c r="B7" s="40">
        <v>8435134856094</v>
      </c>
      <c r="C7" s="27" t="s">
        <v>1872</v>
      </c>
      <c r="D7" s="54" t="s">
        <v>1364</v>
      </c>
      <c r="E7" s="54" t="s">
        <v>1364</v>
      </c>
      <c r="F7" s="54" t="s">
        <v>1364</v>
      </c>
      <c r="G7" s="54">
        <v>1</v>
      </c>
      <c r="H7" s="42" t="s">
        <v>1930</v>
      </c>
      <c r="I7" s="42" t="s">
        <v>1938</v>
      </c>
      <c r="J7" s="27"/>
      <c r="K7" s="27" t="s">
        <v>1939</v>
      </c>
      <c r="L7" s="57">
        <v>280</v>
      </c>
      <c r="M7" s="44"/>
      <c r="N7" s="45"/>
      <c r="O7" s="46"/>
      <c r="P7" s="47"/>
    </row>
    <row r="8" spans="1:16" ht="12.6" customHeight="1">
      <c r="A8" s="27" t="s">
        <v>1873</v>
      </c>
      <c r="B8" s="40">
        <v>8435134856254</v>
      </c>
      <c r="C8" s="27" t="s">
        <v>1874</v>
      </c>
      <c r="D8" s="54" t="s">
        <v>1364</v>
      </c>
      <c r="E8" s="54" t="s">
        <v>1364</v>
      </c>
      <c r="F8" s="54" t="s">
        <v>1367</v>
      </c>
      <c r="G8" s="54">
        <v>1</v>
      </c>
      <c r="H8" s="42" t="s">
        <v>1930</v>
      </c>
      <c r="I8" s="42" t="s">
        <v>1941</v>
      </c>
      <c r="J8" s="27"/>
      <c r="K8" s="27" t="s">
        <v>1940</v>
      </c>
      <c r="L8" s="57">
        <v>2174</v>
      </c>
      <c r="M8" s="44"/>
      <c r="N8" s="45"/>
      <c r="O8" s="46"/>
      <c r="P8" s="47"/>
    </row>
    <row r="9" spans="1:16" ht="12.6" customHeight="1">
      <c r="A9" s="27" t="s">
        <v>1875</v>
      </c>
      <c r="B9" s="40">
        <v>8435134856261</v>
      </c>
      <c r="C9" s="27" t="s">
        <v>1876</v>
      </c>
      <c r="D9" s="54" t="s">
        <v>1364</v>
      </c>
      <c r="E9" s="54" t="s">
        <v>1364</v>
      </c>
      <c r="F9" s="54" t="s">
        <v>1367</v>
      </c>
      <c r="G9" s="54">
        <v>1</v>
      </c>
      <c r="H9" s="42" t="s">
        <v>1930</v>
      </c>
      <c r="I9" s="42" t="s">
        <v>1937</v>
      </c>
      <c r="J9" s="27"/>
      <c r="K9" s="27" t="s">
        <v>1942</v>
      </c>
      <c r="L9" s="57">
        <v>2521</v>
      </c>
      <c r="M9" s="44"/>
      <c r="N9" s="45"/>
      <c r="O9" s="46"/>
      <c r="P9" s="47"/>
    </row>
    <row r="10" spans="1:16" ht="12.6" customHeight="1">
      <c r="A10" s="27" t="s">
        <v>1877</v>
      </c>
      <c r="B10" s="40">
        <v>8435134856278</v>
      </c>
      <c r="C10" s="27" t="s">
        <v>1878</v>
      </c>
      <c r="D10" s="54" t="s">
        <v>1364</v>
      </c>
      <c r="E10" s="54" t="s">
        <v>1364</v>
      </c>
      <c r="F10" s="54" t="s">
        <v>1367</v>
      </c>
      <c r="G10" s="54">
        <v>1</v>
      </c>
      <c r="H10" s="42" t="s">
        <v>1930</v>
      </c>
      <c r="I10" s="42" t="s">
        <v>1944</v>
      </c>
      <c r="J10" s="27"/>
      <c r="K10" s="27" t="s">
        <v>1943</v>
      </c>
      <c r="L10" s="57">
        <v>2763</v>
      </c>
      <c r="M10" s="44"/>
      <c r="N10" s="45"/>
      <c r="O10" s="46"/>
      <c r="P10" s="47"/>
    </row>
    <row r="11" spans="1:16" ht="12.6" customHeight="1">
      <c r="A11" s="27" t="s">
        <v>1879</v>
      </c>
      <c r="B11" s="40">
        <v>8435134856049</v>
      </c>
      <c r="C11" s="27" t="s">
        <v>1880</v>
      </c>
      <c r="D11" s="54" t="s">
        <v>1364</v>
      </c>
      <c r="E11" s="54" t="s">
        <v>1364</v>
      </c>
      <c r="F11" s="54" t="s">
        <v>1367</v>
      </c>
      <c r="G11" s="54">
        <v>1</v>
      </c>
      <c r="H11" s="42" t="s">
        <v>1930</v>
      </c>
      <c r="I11" s="42" t="s">
        <v>1945</v>
      </c>
      <c r="J11" s="27"/>
      <c r="K11" s="27" t="s">
        <v>1946</v>
      </c>
      <c r="L11" s="57">
        <v>2950</v>
      </c>
      <c r="M11" s="44"/>
      <c r="N11" s="45"/>
      <c r="O11" s="46"/>
      <c r="P11" s="47"/>
    </row>
    <row r="12" spans="1:16" ht="12.6" customHeight="1">
      <c r="A12" s="27" t="s">
        <v>1881</v>
      </c>
      <c r="B12" s="40">
        <v>8435134856285</v>
      </c>
      <c r="C12" s="27" t="s">
        <v>1882</v>
      </c>
      <c r="D12" s="54" t="s">
        <v>1364</v>
      </c>
      <c r="E12" s="54" t="s">
        <v>1364</v>
      </c>
      <c r="F12" s="54" t="s">
        <v>1367</v>
      </c>
      <c r="G12" s="54">
        <v>1</v>
      </c>
      <c r="H12" s="42" t="s">
        <v>1930</v>
      </c>
      <c r="I12" s="42" t="s">
        <v>1947</v>
      </c>
      <c r="J12" s="27"/>
      <c r="K12" s="27" t="s">
        <v>1949</v>
      </c>
      <c r="L12" s="57">
        <v>3065</v>
      </c>
      <c r="M12" s="44"/>
      <c r="N12" s="45"/>
      <c r="O12" s="46"/>
      <c r="P12" s="47"/>
    </row>
    <row r="13" spans="1:16" ht="12.6" customHeight="1">
      <c r="A13" s="27" t="s">
        <v>1883</v>
      </c>
      <c r="B13" s="40">
        <v>8435134856162</v>
      </c>
      <c r="C13" s="27" t="s">
        <v>1884</v>
      </c>
      <c r="D13" s="54" t="s">
        <v>1364</v>
      </c>
      <c r="E13" s="54" t="s">
        <v>1364</v>
      </c>
      <c r="F13" s="54" t="s">
        <v>1367</v>
      </c>
      <c r="G13" s="54">
        <v>1</v>
      </c>
      <c r="H13" s="42" t="s">
        <v>1930</v>
      </c>
      <c r="I13" s="42" t="s">
        <v>1950</v>
      </c>
      <c r="J13" s="27"/>
      <c r="K13" s="27" t="s">
        <v>1948</v>
      </c>
      <c r="L13" s="57">
        <v>817</v>
      </c>
      <c r="M13" s="44"/>
      <c r="N13" s="45"/>
      <c r="O13" s="46"/>
      <c r="P13" s="47"/>
    </row>
    <row r="14" spans="1:16" ht="12.6" customHeight="1">
      <c r="A14" s="27" t="s">
        <v>1885</v>
      </c>
      <c r="B14" s="40">
        <v>8435134856179</v>
      </c>
      <c r="C14" s="27" t="s">
        <v>1886</v>
      </c>
      <c r="D14" s="54" t="s">
        <v>1364</v>
      </c>
      <c r="E14" s="54" t="s">
        <v>1364</v>
      </c>
      <c r="F14" s="54" t="s">
        <v>1367</v>
      </c>
      <c r="G14" s="54">
        <v>1</v>
      </c>
      <c r="H14" s="42" t="s">
        <v>1930</v>
      </c>
      <c r="I14" s="42" t="s">
        <v>1951</v>
      </c>
      <c r="J14" s="27"/>
      <c r="K14" s="27" t="s">
        <v>1952</v>
      </c>
      <c r="L14" s="57">
        <v>866</v>
      </c>
      <c r="M14" s="44"/>
      <c r="N14" s="45"/>
      <c r="O14" s="46"/>
      <c r="P14" s="47"/>
    </row>
    <row r="15" spans="1:16" ht="12.6" customHeight="1">
      <c r="A15" s="27" t="s">
        <v>1893</v>
      </c>
      <c r="B15" s="40">
        <v>8435134856209</v>
      </c>
      <c r="C15" s="27" t="s">
        <v>1894</v>
      </c>
      <c r="D15" s="54" t="s">
        <v>1364</v>
      </c>
      <c r="E15" s="54" t="s">
        <v>1364</v>
      </c>
      <c r="F15" s="54" t="s">
        <v>1364</v>
      </c>
      <c r="G15" s="54">
        <v>1</v>
      </c>
      <c r="H15" s="42" t="s">
        <v>1930</v>
      </c>
      <c r="I15" s="42" t="s">
        <v>1850</v>
      </c>
      <c r="J15" s="27"/>
      <c r="K15" s="27" t="s">
        <v>1953</v>
      </c>
      <c r="L15" s="57">
        <v>285</v>
      </c>
      <c r="M15" s="44"/>
      <c r="N15" s="45"/>
      <c r="O15" s="46"/>
      <c r="P15" s="47"/>
    </row>
    <row r="16" spans="1:16" ht="12.6" customHeight="1">
      <c r="A16" s="27" t="s">
        <v>1891</v>
      </c>
      <c r="B16" s="40">
        <v>8435134856216</v>
      </c>
      <c r="C16" s="27" t="s">
        <v>1892</v>
      </c>
      <c r="D16" s="54" t="s">
        <v>1364</v>
      </c>
      <c r="E16" s="54" t="s">
        <v>1364</v>
      </c>
      <c r="F16" s="54" t="s">
        <v>1364</v>
      </c>
      <c r="G16" s="54">
        <v>1</v>
      </c>
      <c r="H16" s="42" t="s">
        <v>1930</v>
      </c>
      <c r="I16" s="42" t="s">
        <v>1954</v>
      </c>
      <c r="J16" s="27"/>
      <c r="K16" s="27" t="s">
        <v>1953</v>
      </c>
      <c r="L16" s="57">
        <v>255</v>
      </c>
      <c r="M16" s="44"/>
      <c r="N16" s="45"/>
      <c r="O16" s="46"/>
      <c r="P16" s="47"/>
    </row>
    <row r="17" spans="1:16" ht="12.6" customHeight="1">
      <c r="A17" s="27" t="s">
        <v>1889</v>
      </c>
      <c r="B17" s="40">
        <v>8435134856223</v>
      </c>
      <c r="C17" s="27" t="s">
        <v>1890</v>
      </c>
      <c r="D17" s="54" t="s">
        <v>1364</v>
      </c>
      <c r="E17" s="54" t="s">
        <v>1364</v>
      </c>
      <c r="F17" s="54" t="s">
        <v>1364</v>
      </c>
      <c r="G17" s="54">
        <v>1</v>
      </c>
      <c r="H17" s="42" t="s">
        <v>1930</v>
      </c>
      <c r="I17" s="42" t="s">
        <v>1954</v>
      </c>
      <c r="J17" s="27"/>
      <c r="K17" s="27" t="s">
        <v>1953</v>
      </c>
      <c r="L17" s="57">
        <v>275</v>
      </c>
      <c r="M17" s="44"/>
      <c r="N17" s="45"/>
      <c r="O17" s="46"/>
      <c r="P17" s="47"/>
    </row>
    <row r="18" spans="1:16" ht="12.6" customHeight="1">
      <c r="A18" s="27" t="s">
        <v>1887</v>
      </c>
      <c r="B18" s="40">
        <v>8435134856247</v>
      </c>
      <c r="C18" s="27" t="s">
        <v>1888</v>
      </c>
      <c r="D18" s="54" t="s">
        <v>1364</v>
      </c>
      <c r="E18" s="54" t="s">
        <v>1364</v>
      </c>
      <c r="F18" s="54" t="s">
        <v>1364</v>
      </c>
      <c r="G18" s="54">
        <v>1</v>
      </c>
      <c r="H18" s="42" t="s">
        <v>1930</v>
      </c>
      <c r="I18" s="42" t="s">
        <v>1954</v>
      </c>
      <c r="J18" s="27"/>
      <c r="K18" s="27" t="s">
        <v>1953</v>
      </c>
      <c r="L18" s="57">
        <v>296</v>
      </c>
      <c r="M18" s="44"/>
      <c r="N18" s="45"/>
      <c r="O18" s="46"/>
      <c r="P18" s="47"/>
    </row>
    <row r="19" spans="1:16" ht="12.6" customHeight="1">
      <c r="A19" s="27" t="s">
        <v>1895</v>
      </c>
      <c r="B19" s="40">
        <v>8435134856193</v>
      </c>
      <c r="C19" s="27" t="s">
        <v>1896</v>
      </c>
      <c r="D19" s="54" t="s">
        <v>1364</v>
      </c>
      <c r="E19" s="54" t="s">
        <v>1364</v>
      </c>
      <c r="F19" s="54" t="s">
        <v>1364</v>
      </c>
      <c r="G19" s="54">
        <v>1</v>
      </c>
      <c r="H19" s="42" t="s">
        <v>1930</v>
      </c>
      <c r="I19" s="42" t="s">
        <v>1955</v>
      </c>
      <c r="J19" s="27"/>
      <c r="K19" s="27" t="s">
        <v>1953</v>
      </c>
      <c r="L19" s="57">
        <v>264</v>
      </c>
      <c r="M19" s="44"/>
      <c r="N19" s="45"/>
      <c r="O19" s="46"/>
      <c r="P19" s="47"/>
    </row>
    <row r="20" spans="1:16" ht="12.6" customHeight="1">
      <c r="A20" s="27" t="s">
        <v>1897</v>
      </c>
      <c r="B20" s="40">
        <v>8435134856186</v>
      </c>
      <c r="C20" s="27" t="s">
        <v>1898</v>
      </c>
      <c r="D20" s="54" t="s">
        <v>1364</v>
      </c>
      <c r="E20" s="54" t="s">
        <v>1364</v>
      </c>
      <c r="F20" s="54" t="s">
        <v>1364</v>
      </c>
      <c r="G20" s="54">
        <v>1</v>
      </c>
      <c r="H20" s="42" t="s">
        <v>1930</v>
      </c>
      <c r="I20" s="42" t="s">
        <v>1955</v>
      </c>
      <c r="J20" s="27"/>
      <c r="K20" s="27" t="s">
        <v>1953</v>
      </c>
      <c r="L20" s="57">
        <v>244</v>
      </c>
      <c r="M20" s="44"/>
      <c r="N20" s="45"/>
      <c r="O20" s="46"/>
      <c r="P20" s="47"/>
    </row>
    <row r="21" spans="1:16" ht="12.6" customHeight="1">
      <c r="A21" s="27" t="s">
        <v>1899</v>
      </c>
      <c r="B21" s="40">
        <v>8435134856483</v>
      </c>
      <c r="C21" s="27" t="s">
        <v>1925</v>
      </c>
      <c r="D21" s="54" t="s">
        <v>1364</v>
      </c>
      <c r="E21" s="54" t="s">
        <v>1364</v>
      </c>
      <c r="F21" s="54" t="s">
        <v>1364</v>
      </c>
      <c r="G21" s="54">
        <v>1</v>
      </c>
      <c r="H21" s="42" t="s">
        <v>1930</v>
      </c>
      <c r="I21" s="42" t="s">
        <v>1957</v>
      </c>
      <c r="J21" s="27"/>
      <c r="K21" s="27" t="s">
        <v>1956</v>
      </c>
      <c r="L21" s="57">
        <v>158</v>
      </c>
      <c r="M21" s="44"/>
      <c r="N21" s="45"/>
      <c r="O21" s="46"/>
      <c r="P21" s="47"/>
    </row>
    <row r="22" spans="1:16" ht="12.6" customHeight="1">
      <c r="A22" s="27" t="s">
        <v>1900</v>
      </c>
      <c r="B22" s="40">
        <v>8435134856292</v>
      </c>
      <c r="C22" s="27" t="s">
        <v>1924</v>
      </c>
      <c r="D22" s="54" t="s">
        <v>1364</v>
      </c>
      <c r="E22" s="54" t="s">
        <v>1364</v>
      </c>
      <c r="F22" s="54" t="s">
        <v>1364</v>
      </c>
      <c r="G22" s="54">
        <v>1</v>
      </c>
      <c r="H22" s="42" t="s">
        <v>1930</v>
      </c>
      <c r="I22" s="42" t="s">
        <v>1958</v>
      </c>
      <c r="J22" s="27"/>
      <c r="K22" s="27" t="s">
        <v>1956</v>
      </c>
      <c r="L22" s="57">
        <v>153</v>
      </c>
      <c r="M22" s="44"/>
      <c r="N22" s="45"/>
      <c r="O22" s="46"/>
      <c r="P22" s="47"/>
    </row>
    <row r="23" spans="1:16" ht="12.6" customHeight="1">
      <c r="A23" s="27" t="s">
        <v>1901</v>
      </c>
      <c r="B23" s="40">
        <v>8435134856230</v>
      </c>
      <c r="C23" s="27" t="s">
        <v>1915</v>
      </c>
      <c r="D23" s="54" t="s">
        <v>1364</v>
      </c>
      <c r="E23" s="54" t="s">
        <v>1364</v>
      </c>
      <c r="F23" s="54" t="s">
        <v>1364</v>
      </c>
      <c r="G23" s="54">
        <v>1</v>
      </c>
      <c r="H23" s="42" t="s">
        <v>1930</v>
      </c>
      <c r="I23" s="42" t="s">
        <v>1960</v>
      </c>
      <c r="J23" s="27"/>
      <c r="K23" s="27" t="s">
        <v>1959</v>
      </c>
      <c r="L23" s="57">
        <v>27</v>
      </c>
      <c r="M23" s="44"/>
      <c r="N23" s="45"/>
      <c r="O23" s="46"/>
      <c r="P23" s="47"/>
    </row>
    <row r="24" spans="1:16" ht="12.6" customHeight="1">
      <c r="A24" s="27" t="s">
        <v>1902</v>
      </c>
      <c r="B24" s="40">
        <v>8435134856353</v>
      </c>
      <c r="C24" s="27" t="s">
        <v>1903</v>
      </c>
      <c r="D24" s="54" t="s">
        <v>1364</v>
      </c>
      <c r="E24" s="54" t="s">
        <v>1364</v>
      </c>
      <c r="F24" s="54" t="s">
        <v>1367</v>
      </c>
      <c r="G24" s="54">
        <v>1</v>
      </c>
      <c r="H24" s="42" t="s">
        <v>1930</v>
      </c>
      <c r="I24" s="42" t="s">
        <v>1364</v>
      </c>
      <c r="J24" s="27"/>
      <c r="K24" s="27" t="s">
        <v>1364</v>
      </c>
      <c r="L24" s="57">
        <v>2454</v>
      </c>
      <c r="M24" s="44"/>
      <c r="N24" s="45"/>
      <c r="O24" s="46"/>
      <c r="P24" s="47"/>
    </row>
    <row r="25" spans="1:16" ht="12.6" customHeight="1">
      <c r="A25" s="27" t="s">
        <v>1904</v>
      </c>
      <c r="B25" s="40">
        <v>8435134856360</v>
      </c>
      <c r="C25" s="27" t="s">
        <v>1905</v>
      </c>
      <c r="D25" s="54" t="s">
        <v>1364</v>
      </c>
      <c r="E25" s="54" t="s">
        <v>1364</v>
      </c>
      <c r="F25" s="54" t="s">
        <v>1367</v>
      </c>
      <c r="G25" s="54">
        <v>1</v>
      </c>
      <c r="H25" s="42" t="s">
        <v>1930</v>
      </c>
      <c r="I25" s="42" t="s">
        <v>1364</v>
      </c>
      <c r="J25" s="27"/>
      <c r="K25" s="27" t="s">
        <v>1364</v>
      </c>
      <c r="L25" s="57">
        <v>2801</v>
      </c>
      <c r="M25" s="44"/>
      <c r="N25" s="45"/>
      <c r="O25" s="46"/>
      <c r="P25" s="47"/>
    </row>
    <row r="26" spans="1:16" ht="12.6" customHeight="1">
      <c r="A26" s="27" t="s">
        <v>1906</v>
      </c>
      <c r="B26" s="40">
        <v>8435134856377</v>
      </c>
      <c r="C26" s="27" t="s">
        <v>1907</v>
      </c>
      <c r="D26" s="54" t="s">
        <v>1364</v>
      </c>
      <c r="E26" s="54" t="s">
        <v>1364</v>
      </c>
      <c r="F26" s="54" t="s">
        <v>1367</v>
      </c>
      <c r="G26" s="54">
        <v>1</v>
      </c>
      <c r="H26" s="42" t="s">
        <v>1930</v>
      </c>
      <c r="I26" s="42" t="s">
        <v>1364</v>
      </c>
      <c r="J26" s="27"/>
      <c r="K26" s="27" t="s">
        <v>1364</v>
      </c>
      <c r="L26" s="57">
        <v>3043</v>
      </c>
      <c r="M26" s="44"/>
      <c r="N26" s="45"/>
      <c r="O26" s="46"/>
      <c r="P26" s="47"/>
    </row>
    <row r="27" spans="1:16" ht="12.6" customHeight="1">
      <c r="A27" s="27" t="s">
        <v>1908</v>
      </c>
      <c r="B27" s="40">
        <v>8435134856384</v>
      </c>
      <c r="C27" s="27" t="s">
        <v>1909</v>
      </c>
      <c r="D27" s="54" t="s">
        <v>1364</v>
      </c>
      <c r="E27" s="54" t="s">
        <v>1364</v>
      </c>
      <c r="F27" s="54" t="s">
        <v>1367</v>
      </c>
      <c r="G27" s="54">
        <v>1</v>
      </c>
      <c r="H27" s="42" t="s">
        <v>1930</v>
      </c>
      <c r="I27" s="42" t="s">
        <v>1364</v>
      </c>
      <c r="J27" s="27"/>
      <c r="K27" s="27" t="s">
        <v>1364</v>
      </c>
      <c r="L27" s="57">
        <v>3230</v>
      </c>
      <c r="M27" s="44"/>
      <c r="N27" s="45"/>
      <c r="O27" s="46"/>
      <c r="P27" s="47"/>
    </row>
    <row r="28" spans="1:16" ht="12.6" customHeight="1">
      <c r="A28" s="27" t="s">
        <v>1910</v>
      </c>
      <c r="B28" s="40">
        <v>8435134856391</v>
      </c>
      <c r="C28" s="27" t="s">
        <v>1911</v>
      </c>
      <c r="D28" s="54" t="s">
        <v>1364</v>
      </c>
      <c r="E28" s="54" t="s">
        <v>1364</v>
      </c>
      <c r="F28" s="54" t="s">
        <v>1367</v>
      </c>
      <c r="G28" s="54">
        <v>1</v>
      </c>
      <c r="H28" s="42" t="s">
        <v>1930</v>
      </c>
      <c r="I28" s="42" t="s">
        <v>1364</v>
      </c>
      <c r="J28" s="27"/>
      <c r="K28" s="27" t="s">
        <v>1364</v>
      </c>
      <c r="L28" s="57">
        <v>3345</v>
      </c>
      <c r="M28" s="44"/>
      <c r="N28" s="45"/>
      <c r="O28" s="46"/>
      <c r="P28" s="47"/>
    </row>
    <row r="29" spans="1:16" ht="12.6" customHeight="1">
      <c r="A29" s="27" t="s">
        <v>1912</v>
      </c>
      <c r="B29" s="40">
        <v>8435134856407</v>
      </c>
      <c r="C29" s="27" t="s">
        <v>1927</v>
      </c>
      <c r="D29" s="54" t="s">
        <v>1364</v>
      </c>
      <c r="E29" s="54" t="s">
        <v>1364</v>
      </c>
      <c r="F29" s="54" t="s">
        <v>1367</v>
      </c>
      <c r="G29" s="54">
        <v>1</v>
      </c>
      <c r="H29" s="42" t="s">
        <v>1930</v>
      </c>
      <c r="I29" s="42" t="s">
        <v>1364</v>
      </c>
      <c r="J29" s="27"/>
      <c r="K29" s="27" t="s">
        <v>1364</v>
      </c>
      <c r="L29" s="57">
        <v>1097</v>
      </c>
      <c r="M29" s="44"/>
      <c r="N29" s="45"/>
      <c r="O29" s="46"/>
      <c r="P29" s="47"/>
    </row>
    <row r="30" spans="1:16" ht="12.6" customHeight="1">
      <c r="A30" s="27" t="s">
        <v>1913</v>
      </c>
      <c r="B30" s="40">
        <v>8435134856414</v>
      </c>
      <c r="C30" s="27" t="s">
        <v>1928</v>
      </c>
      <c r="D30" s="54" t="s">
        <v>1364</v>
      </c>
      <c r="E30" s="54" t="s">
        <v>1364</v>
      </c>
      <c r="F30" s="54" t="s">
        <v>1367</v>
      </c>
      <c r="G30" s="54">
        <v>1</v>
      </c>
      <c r="H30" s="42" t="s">
        <v>1930</v>
      </c>
      <c r="I30" s="42" t="s">
        <v>1364</v>
      </c>
      <c r="J30" s="27"/>
      <c r="K30" s="27" t="s">
        <v>1364</v>
      </c>
      <c r="L30" s="57">
        <v>1146</v>
      </c>
      <c r="M30" s="44"/>
      <c r="N30" s="45"/>
      <c r="O30" s="46"/>
      <c r="P30" s="47"/>
    </row>
    <row r="31" spans="1:16" ht="12.6" customHeight="1">
      <c r="A31" s="27" t="s">
        <v>1914</v>
      </c>
      <c r="B31" s="40">
        <v>8435134856490</v>
      </c>
      <c r="C31" s="27" t="s">
        <v>1921</v>
      </c>
      <c r="D31" s="54" t="s">
        <v>1364</v>
      </c>
      <c r="E31" s="54" t="s">
        <v>1364</v>
      </c>
      <c r="F31" s="54" t="s">
        <v>1364</v>
      </c>
      <c r="G31" s="54">
        <v>1</v>
      </c>
      <c r="H31" s="42" t="s">
        <v>1930</v>
      </c>
      <c r="I31" s="42" t="s">
        <v>1961</v>
      </c>
      <c r="J31" s="27"/>
      <c r="K31" s="27" t="s">
        <v>1962</v>
      </c>
      <c r="L31" s="57">
        <v>26</v>
      </c>
      <c r="M31" s="44"/>
      <c r="N31" s="45"/>
      <c r="O31" s="46"/>
      <c r="P31" s="47"/>
    </row>
    <row r="32" spans="1:16">
      <c r="A32" s="27" t="s">
        <v>1922</v>
      </c>
      <c r="B32" s="40">
        <v>8435134856063</v>
      </c>
      <c r="C32" s="27" t="s">
        <v>1917</v>
      </c>
      <c r="D32" s="54" t="s">
        <v>1364</v>
      </c>
      <c r="E32" s="54" t="s">
        <v>1364</v>
      </c>
      <c r="F32" s="54" t="s">
        <v>1364</v>
      </c>
      <c r="G32" s="54">
        <v>1</v>
      </c>
      <c r="H32" s="27" t="s">
        <v>1572</v>
      </c>
      <c r="I32" s="42" t="s">
        <v>1964</v>
      </c>
      <c r="J32" s="27"/>
      <c r="K32" s="27" t="s">
        <v>1963</v>
      </c>
      <c r="L32" s="57">
        <v>2890</v>
      </c>
    </row>
    <row r="33" spans="1:12">
      <c r="A33" s="27" t="s">
        <v>1923</v>
      </c>
      <c r="B33" s="40">
        <v>8435134852096</v>
      </c>
      <c r="C33" s="27" t="s">
        <v>1918</v>
      </c>
      <c r="D33" s="54" t="s">
        <v>1364</v>
      </c>
      <c r="E33" s="54" t="s">
        <v>1364</v>
      </c>
      <c r="F33" s="54" t="s">
        <v>1364</v>
      </c>
      <c r="G33" s="54">
        <v>1</v>
      </c>
      <c r="H33" s="42" t="s">
        <v>1930</v>
      </c>
      <c r="I33" s="42" t="s">
        <v>1364</v>
      </c>
      <c r="J33" s="27"/>
      <c r="K33" s="27" t="s">
        <v>1364</v>
      </c>
      <c r="L33" s="57">
        <v>112</v>
      </c>
    </row>
    <row r="34" spans="1:12">
      <c r="A34" s="27" t="s">
        <v>1919</v>
      </c>
      <c r="B34" s="40">
        <v>8435134856537</v>
      </c>
      <c r="C34" s="27" t="s">
        <v>1920</v>
      </c>
      <c r="D34" s="54" t="s">
        <v>1364</v>
      </c>
      <c r="E34" s="54" t="s">
        <v>1364</v>
      </c>
      <c r="F34" s="54" t="s">
        <v>1364</v>
      </c>
      <c r="G34" s="54">
        <v>1</v>
      </c>
      <c r="H34" s="42" t="s">
        <v>1930</v>
      </c>
      <c r="I34" s="42" t="s">
        <v>1364</v>
      </c>
      <c r="J34" s="27"/>
      <c r="K34" s="27" t="s">
        <v>1364</v>
      </c>
      <c r="L34" s="57">
        <v>22</v>
      </c>
    </row>
  </sheetData>
  <sortState xmlns:xlrd2="http://schemas.microsoft.com/office/spreadsheetml/2017/richdata2" ref="A3:L11">
    <sortCondition ref="A3:A11"/>
  </sortState>
  <mergeCells count="1">
    <mergeCell ref="A1:L1"/>
  </mergeCells>
  <phoneticPr fontId="11" type="noConversion"/>
  <pageMargins left="0.7" right="0.7" top="0.75" bottom="0.75" header="0.3" footer="0.3"/>
  <pageSetup paperSize="9"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HG83"/>
  <sheetViews>
    <sheetView zoomScale="85" zoomScaleNormal="85" workbookViewId="0">
      <selection activeCell="C81" sqref="C81"/>
    </sheetView>
  </sheetViews>
  <sheetFormatPr baseColWidth="10" defaultColWidth="11.42578125" defaultRowHeight="11.25" customHeight="1"/>
  <cols>
    <col min="1" max="1" width="10.85546875" style="7" bestFit="1" customWidth="1"/>
    <col min="2" max="2" width="13.140625" style="7" customWidth="1"/>
    <col min="3" max="3" width="57.42578125" style="7" bestFit="1" customWidth="1"/>
    <col min="4" max="4" width="27.5703125" style="7" customWidth="1"/>
    <col min="5" max="5" width="11.42578125" style="7" customWidth="1"/>
    <col min="6" max="6" width="12.42578125" style="3" customWidth="1"/>
    <col min="7" max="7" width="13.140625" style="7" customWidth="1"/>
    <col min="8" max="8" width="24" style="7" customWidth="1"/>
    <col min="9" max="9" width="8.85546875" style="7" customWidth="1"/>
    <col min="10" max="10" width="13" style="7" customWidth="1"/>
    <col min="11" max="11" width="16.5703125" style="7" customWidth="1"/>
    <col min="12" max="12" width="23.85546875" style="7" bestFit="1" customWidth="1"/>
    <col min="13" max="16384" width="11.42578125" style="7"/>
  </cols>
  <sheetData>
    <row r="1" spans="1:215" ht="51" customHeight="1">
      <c r="C1" s="56" t="s">
        <v>525</v>
      </c>
      <c r="D1" s="56"/>
      <c r="E1" s="56"/>
      <c r="F1" s="56"/>
      <c r="G1" s="56"/>
      <c r="H1" s="56"/>
      <c r="I1" s="56"/>
      <c r="J1" s="56"/>
      <c r="K1" s="56"/>
      <c r="L1" s="56"/>
      <c r="M1" s="30"/>
      <c r="N1" s="30"/>
      <c r="O1" s="30"/>
      <c r="P1" s="30"/>
      <c r="Q1" s="30"/>
      <c r="R1" s="30"/>
      <c r="S1" s="30"/>
      <c r="T1" s="30"/>
    </row>
    <row r="2" spans="1:215" s="30" customFormat="1" ht="36" customHeight="1">
      <c r="A2" s="29" t="s">
        <v>168</v>
      </c>
      <c r="B2" s="4" t="s">
        <v>169</v>
      </c>
      <c r="C2" s="1" t="s">
        <v>170</v>
      </c>
      <c r="D2" s="2" t="s">
        <v>1362</v>
      </c>
      <c r="E2" s="2" t="s">
        <v>1363</v>
      </c>
      <c r="F2" s="2" t="s">
        <v>1204</v>
      </c>
      <c r="G2" s="2" t="s">
        <v>23</v>
      </c>
      <c r="H2" s="1" t="s">
        <v>171</v>
      </c>
      <c r="I2" s="5" t="s">
        <v>24</v>
      </c>
      <c r="J2" s="6" t="s">
        <v>25</v>
      </c>
      <c r="K2" s="2" t="s">
        <v>26</v>
      </c>
      <c r="L2" s="13" t="s">
        <v>1851</v>
      </c>
    </row>
    <row r="3" spans="1:215" customFormat="1" ht="12.75" customHeight="1">
      <c r="A3" s="27" t="s">
        <v>1713</v>
      </c>
      <c r="B3" s="18">
        <v>8435134853536</v>
      </c>
      <c r="C3" s="18" t="s">
        <v>1722</v>
      </c>
      <c r="D3" s="10"/>
      <c r="E3" s="10"/>
      <c r="F3" s="10"/>
      <c r="G3" s="9">
        <v>1</v>
      </c>
      <c r="H3" s="8" t="s">
        <v>1809</v>
      </c>
      <c r="I3" s="21"/>
      <c r="J3" s="21"/>
      <c r="K3" s="21"/>
      <c r="L3" s="37">
        <v>10522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</row>
    <row r="4" spans="1:215" customFormat="1" ht="12.75" customHeight="1">
      <c r="A4" s="27" t="s">
        <v>1681</v>
      </c>
      <c r="B4" s="18">
        <v>8435134853543</v>
      </c>
      <c r="C4" s="18" t="s">
        <v>1693</v>
      </c>
      <c r="D4" s="10"/>
      <c r="E4" s="10"/>
      <c r="F4" s="10"/>
      <c r="G4" s="9">
        <v>1</v>
      </c>
      <c r="H4" s="8" t="s">
        <v>1810</v>
      </c>
      <c r="I4" s="21"/>
      <c r="J4" s="21"/>
      <c r="K4" s="21"/>
      <c r="L4" s="37">
        <v>5223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</row>
    <row r="5" spans="1:215" customFormat="1" ht="12.75" customHeight="1">
      <c r="A5" s="27" t="s">
        <v>1682</v>
      </c>
      <c r="B5" s="18">
        <v>8435134853550</v>
      </c>
      <c r="C5" s="18" t="s">
        <v>1702</v>
      </c>
      <c r="D5" s="10"/>
      <c r="E5" s="10"/>
      <c r="F5" s="10"/>
      <c r="G5" s="9">
        <v>1</v>
      </c>
      <c r="H5" s="8" t="s">
        <v>1810</v>
      </c>
      <c r="I5" s="21"/>
      <c r="J5" s="21"/>
      <c r="K5" s="21"/>
      <c r="L5" s="37">
        <v>5440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</row>
    <row r="6" spans="1:215" customFormat="1" ht="12.75" customHeight="1">
      <c r="A6" s="27" t="s">
        <v>1683</v>
      </c>
      <c r="B6" s="18">
        <v>8435134853567</v>
      </c>
      <c r="C6" s="18" t="s">
        <v>1703</v>
      </c>
      <c r="D6" s="10"/>
      <c r="E6" s="10"/>
      <c r="F6" s="10"/>
      <c r="G6" s="9">
        <v>1</v>
      </c>
      <c r="H6" s="8" t="s">
        <v>1810</v>
      </c>
      <c r="I6" s="21"/>
      <c r="J6" s="21"/>
      <c r="K6" s="21"/>
      <c r="L6" s="37">
        <v>6682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</row>
    <row r="7" spans="1:215" customFormat="1" ht="12.75" customHeight="1">
      <c r="A7" s="27" t="s">
        <v>1684</v>
      </c>
      <c r="B7" s="18">
        <v>8435134853574</v>
      </c>
      <c r="C7" s="18" t="s">
        <v>1704</v>
      </c>
      <c r="D7" s="10"/>
      <c r="E7" s="10"/>
      <c r="F7" s="10"/>
      <c r="G7" s="9">
        <v>1</v>
      </c>
      <c r="H7" s="8" t="s">
        <v>1810</v>
      </c>
      <c r="I7" s="21"/>
      <c r="J7" s="21"/>
      <c r="K7" s="21"/>
      <c r="L7" s="37">
        <v>8043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</row>
    <row r="8" spans="1:215" customFormat="1" ht="12.75" customHeight="1">
      <c r="A8" s="27" t="s">
        <v>1685</v>
      </c>
      <c r="B8" s="18">
        <v>8435134853581</v>
      </c>
      <c r="C8" s="18" t="s">
        <v>1699</v>
      </c>
      <c r="D8" s="10"/>
      <c r="E8" s="10"/>
      <c r="F8" s="10"/>
      <c r="G8" s="9">
        <v>1</v>
      </c>
      <c r="H8" s="8" t="s">
        <v>1810</v>
      </c>
      <c r="I8" s="21"/>
      <c r="J8" s="21"/>
      <c r="K8" s="21"/>
      <c r="L8" s="37">
        <v>8043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</row>
    <row r="9" spans="1:215" customFormat="1" ht="12.75" customHeight="1">
      <c r="A9" s="27" t="s">
        <v>1686</v>
      </c>
      <c r="B9" s="18">
        <v>8435134853598</v>
      </c>
      <c r="C9" s="18" t="s">
        <v>1694</v>
      </c>
      <c r="D9" s="10"/>
      <c r="E9" s="10"/>
      <c r="F9" s="10"/>
      <c r="G9" s="9">
        <v>1</v>
      </c>
      <c r="H9" s="8" t="s">
        <v>1810</v>
      </c>
      <c r="I9" s="21"/>
      <c r="J9" s="21"/>
      <c r="K9" s="21"/>
      <c r="L9" s="37">
        <v>5271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</row>
    <row r="10" spans="1:215" customFormat="1" ht="12.75" customHeight="1">
      <c r="A10" s="27" t="s">
        <v>1687</v>
      </c>
      <c r="B10" s="18">
        <v>8435134853604</v>
      </c>
      <c r="C10" s="18" t="s">
        <v>1695</v>
      </c>
      <c r="D10" s="10"/>
      <c r="E10" s="10"/>
      <c r="F10" s="10"/>
      <c r="G10" s="9">
        <v>1</v>
      </c>
      <c r="H10" s="8" t="s">
        <v>1810</v>
      </c>
      <c r="I10" s="21"/>
      <c r="J10" s="21"/>
      <c r="K10" s="21"/>
      <c r="L10" s="37">
        <v>5489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</row>
    <row r="11" spans="1:215" customFormat="1" ht="12.75" customHeight="1">
      <c r="A11" s="27" t="s">
        <v>1688</v>
      </c>
      <c r="B11" s="18">
        <v>8435134853611</v>
      </c>
      <c r="C11" s="18" t="s">
        <v>1696</v>
      </c>
      <c r="D11" s="10"/>
      <c r="E11" s="10"/>
      <c r="F11" s="10"/>
      <c r="G11" s="9">
        <v>1</v>
      </c>
      <c r="H11" s="8" t="s">
        <v>1810</v>
      </c>
      <c r="I11" s="21"/>
      <c r="J11" s="21"/>
      <c r="K11" s="21"/>
      <c r="L11" s="37">
        <v>6731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</row>
    <row r="12" spans="1:215" customFormat="1" ht="13.5" customHeight="1">
      <c r="A12" s="27" t="s">
        <v>1689</v>
      </c>
      <c r="B12" s="18">
        <v>8435134853628</v>
      </c>
      <c r="C12" s="18" t="s">
        <v>1697</v>
      </c>
      <c r="D12" s="10"/>
      <c r="E12" s="10"/>
      <c r="F12" s="10"/>
      <c r="G12" s="9">
        <v>1</v>
      </c>
      <c r="H12" s="8" t="s">
        <v>1810</v>
      </c>
      <c r="I12" s="21"/>
      <c r="J12" s="21"/>
      <c r="K12" s="21"/>
      <c r="L12" s="37">
        <v>8092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</row>
    <row r="13" spans="1:215" customFormat="1" ht="12.75" customHeight="1">
      <c r="A13" s="27" t="s">
        <v>1690</v>
      </c>
      <c r="B13" s="18">
        <v>8435134854120</v>
      </c>
      <c r="C13" s="18" t="s">
        <v>1698</v>
      </c>
      <c r="D13" s="10"/>
      <c r="E13" s="10"/>
      <c r="F13" s="10"/>
      <c r="G13" s="9">
        <v>1</v>
      </c>
      <c r="H13" s="8" t="s">
        <v>1810</v>
      </c>
      <c r="I13" s="21"/>
      <c r="J13" s="21"/>
      <c r="K13" s="21"/>
      <c r="L13" s="37">
        <v>8515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</row>
    <row r="14" spans="1:215" customFormat="1" ht="12.75" customHeight="1">
      <c r="A14" s="27" t="s">
        <v>1692</v>
      </c>
      <c r="B14" s="18">
        <v>8435134854137</v>
      </c>
      <c r="C14" s="18" t="s">
        <v>1701</v>
      </c>
      <c r="D14" s="10"/>
      <c r="E14" s="10"/>
      <c r="F14" s="10"/>
      <c r="G14" s="9">
        <v>1</v>
      </c>
      <c r="H14" s="8" t="s">
        <v>1810</v>
      </c>
      <c r="I14" s="21"/>
      <c r="J14" s="21"/>
      <c r="K14" s="21"/>
      <c r="L14" s="37">
        <v>8840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</row>
    <row r="15" spans="1:215" customFormat="1" ht="12.75" customHeight="1">
      <c r="A15" s="27" t="s">
        <v>1691</v>
      </c>
      <c r="B15" s="18">
        <v>8435134853635</v>
      </c>
      <c r="C15" s="18" t="s">
        <v>1700</v>
      </c>
      <c r="D15" s="10"/>
      <c r="E15" s="10"/>
      <c r="F15" s="10"/>
      <c r="G15" s="9">
        <v>1</v>
      </c>
      <c r="H15" s="8" t="s">
        <v>1810</v>
      </c>
      <c r="I15" s="21"/>
      <c r="J15" s="21"/>
      <c r="K15" s="21"/>
      <c r="L15" s="37">
        <v>8417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</row>
    <row r="16" spans="1:215" customFormat="1" ht="12.75" customHeight="1">
      <c r="A16" s="27" t="s">
        <v>1705</v>
      </c>
      <c r="B16" s="18">
        <v>8435134853369</v>
      </c>
      <c r="C16" s="18" t="s">
        <v>1715</v>
      </c>
      <c r="D16" s="10"/>
      <c r="E16" s="10"/>
      <c r="F16" s="10"/>
      <c r="G16" s="9">
        <v>1</v>
      </c>
      <c r="H16" s="8" t="s">
        <v>1809</v>
      </c>
      <c r="I16" s="21"/>
      <c r="J16" s="21"/>
      <c r="K16" s="21"/>
      <c r="L16" s="37">
        <v>7273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</row>
    <row r="17" spans="1:215" customFormat="1" ht="12.75" customHeight="1">
      <c r="A17" s="27" t="s">
        <v>1706</v>
      </c>
      <c r="B17" s="18">
        <v>8435134853680</v>
      </c>
      <c r="C17" s="18" t="s">
        <v>1716</v>
      </c>
      <c r="D17" s="10"/>
      <c r="E17" s="10"/>
      <c r="F17" s="10"/>
      <c r="G17" s="9">
        <v>1</v>
      </c>
      <c r="H17" s="8" t="s">
        <v>1809</v>
      </c>
      <c r="I17" s="21"/>
      <c r="J17" s="21"/>
      <c r="K17" s="21"/>
      <c r="L17" s="37">
        <v>7489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</row>
    <row r="18" spans="1:215" customFormat="1" ht="12.75" customHeight="1">
      <c r="A18" s="27" t="s">
        <v>1707</v>
      </c>
      <c r="B18" s="18">
        <v>8435134853697</v>
      </c>
      <c r="C18" s="18" t="s">
        <v>1717</v>
      </c>
      <c r="D18" s="10"/>
      <c r="E18" s="10"/>
      <c r="F18" s="10"/>
      <c r="G18" s="9">
        <v>1</v>
      </c>
      <c r="H18" s="8" t="s">
        <v>1809</v>
      </c>
      <c r="I18" s="21"/>
      <c r="J18" s="21"/>
      <c r="K18" s="21"/>
      <c r="L18" s="37">
        <v>8728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</row>
    <row r="19" spans="1:215" customFormat="1" ht="12.75" customHeight="1">
      <c r="A19" s="27" t="s">
        <v>1708</v>
      </c>
      <c r="B19" s="18">
        <v>8435134853376</v>
      </c>
      <c r="C19" s="18" t="s">
        <v>1718</v>
      </c>
      <c r="D19" s="10"/>
      <c r="E19" s="10"/>
      <c r="F19" s="10"/>
      <c r="G19" s="9">
        <v>1</v>
      </c>
      <c r="H19" s="8" t="s">
        <v>1809</v>
      </c>
      <c r="I19" s="21"/>
      <c r="J19" s="21"/>
      <c r="K19" s="21"/>
      <c r="L19" s="37">
        <v>10087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</row>
    <row r="20" spans="1:215" customFormat="1" ht="12.75" customHeight="1">
      <c r="A20" s="27" t="s">
        <v>1709</v>
      </c>
      <c r="B20" s="18">
        <v>8435134853383</v>
      </c>
      <c r="C20" s="18" t="s">
        <v>1719</v>
      </c>
      <c r="D20" s="10"/>
      <c r="E20" s="10"/>
      <c r="F20" s="10"/>
      <c r="G20" s="9">
        <v>1</v>
      </c>
      <c r="H20" s="8" t="s">
        <v>1809</v>
      </c>
      <c r="I20" s="21"/>
      <c r="J20" s="21"/>
      <c r="K20" s="21"/>
      <c r="L20" s="37">
        <v>8840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</row>
    <row r="21" spans="1:215" customFormat="1" ht="12.75" customHeight="1">
      <c r="A21" s="27" t="s">
        <v>1710</v>
      </c>
      <c r="B21" s="18">
        <v>8435134853390</v>
      </c>
      <c r="C21" s="18" t="s">
        <v>1720</v>
      </c>
      <c r="D21" s="10"/>
      <c r="E21" s="10"/>
      <c r="F21" s="10"/>
      <c r="G21" s="9">
        <v>1</v>
      </c>
      <c r="H21" s="8" t="s">
        <v>1809</v>
      </c>
      <c r="I21" s="21"/>
      <c r="J21" s="21"/>
      <c r="K21" s="21"/>
      <c r="L21" s="37">
        <v>10196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</row>
    <row r="22" spans="1:215" customFormat="1" ht="12.75" customHeight="1">
      <c r="A22" s="27" t="s">
        <v>1711</v>
      </c>
      <c r="B22" s="18">
        <v>8435134854052</v>
      </c>
      <c r="C22" s="18" t="s">
        <v>1724</v>
      </c>
      <c r="D22" s="10"/>
      <c r="E22" s="10"/>
      <c r="F22" s="10"/>
      <c r="G22" s="9">
        <v>1</v>
      </c>
      <c r="H22" s="8" t="s">
        <v>1809</v>
      </c>
      <c r="I22" s="21"/>
      <c r="J22" s="21"/>
      <c r="K22" s="21"/>
      <c r="L22" s="37">
        <v>10619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</row>
    <row r="23" spans="1:215" customFormat="1" ht="12.75" customHeight="1">
      <c r="A23" s="27" t="s">
        <v>1712</v>
      </c>
      <c r="B23" s="18">
        <v>8435134853741</v>
      </c>
      <c r="C23" s="18" t="s">
        <v>1721</v>
      </c>
      <c r="D23" s="10"/>
      <c r="E23" s="10"/>
      <c r="F23" s="10"/>
      <c r="G23" s="9">
        <v>1</v>
      </c>
      <c r="H23" s="8" t="s">
        <v>1809</v>
      </c>
      <c r="I23" s="21"/>
      <c r="J23" s="21"/>
      <c r="K23" s="21"/>
      <c r="L23" s="37">
        <v>10413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</row>
    <row r="24" spans="1:215" customFormat="1" ht="12.75" customHeight="1">
      <c r="A24" s="27" t="s">
        <v>1714</v>
      </c>
      <c r="B24" s="18">
        <v>8435134854113</v>
      </c>
      <c r="C24" s="18" t="s">
        <v>1723</v>
      </c>
      <c r="D24" s="10"/>
      <c r="E24" s="10"/>
      <c r="F24" s="10"/>
      <c r="G24" s="9">
        <v>1</v>
      </c>
      <c r="H24" s="8" t="s">
        <v>1809</v>
      </c>
      <c r="I24" s="21"/>
      <c r="J24" s="21"/>
      <c r="K24" s="21"/>
      <c r="L24" s="37">
        <v>10944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</row>
    <row r="25" spans="1:215" customFormat="1" ht="12.75" customHeight="1">
      <c r="A25" s="27" t="s">
        <v>1725</v>
      </c>
      <c r="B25" s="18">
        <v>8435134853277</v>
      </c>
      <c r="C25" s="15" t="s">
        <v>1734</v>
      </c>
      <c r="D25" s="10"/>
      <c r="E25" s="10"/>
      <c r="F25" s="10"/>
      <c r="G25" s="9">
        <v>1</v>
      </c>
      <c r="H25" s="8" t="s">
        <v>1808</v>
      </c>
      <c r="I25" s="21"/>
      <c r="J25" s="21"/>
      <c r="K25" s="21"/>
      <c r="L25" s="37">
        <v>6525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</row>
    <row r="26" spans="1:215" customFormat="1" ht="12.75" customHeight="1">
      <c r="A26" s="27" t="s">
        <v>1726</v>
      </c>
      <c r="B26" s="18">
        <v>8435134853284</v>
      </c>
      <c r="C26" s="15" t="s">
        <v>1735</v>
      </c>
      <c r="D26" s="10"/>
      <c r="E26" s="10"/>
      <c r="F26" s="10"/>
      <c r="G26" s="9">
        <v>1</v>
      </c>
      <c r="H26" s="8" t="s">
        <v>1808</v>
      </c>
      <c r="I26" s="21"/>
      <c r="J26" s="21"/>
      <c r="K26" s="21"/>
      <c r="L26" s="37">
        <v>6741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</row>
    <row r="27" spans="1:215" customFormat="1" ht="12.75" customHeight="1">
      <c r="A27" s="27" t="s">
        <v>1727</v>
      </c>
      <c r="B27" s="18">
        <v>8435134853291</v>
      </c>
      <c r="C27" s="15" t="s">
        <v>1736</v>
      </c>
      <c r="D27" s="10"/>
      <c r="E27" s="10"/>
      <c r="F27" s="10"/>
      <c r="G27" s="9">
        <v>1</v>
      </c>
      <c r="H27" s="8" t="s">
        <v>1808</v>
      </c>
      <c r="I27" s="21"/>
      <c r="J27" s="21"/>
      <c r="K27" s="21"/>
      <c r="L27" s="37">
        <v>7981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</row>
    <row r="28" spans="1:215" customFormat="1" ht="12.75" customHeight="1">
      <c r="A28" s="27" t="s">
        <v>1728</v>
      </c>
      <c r="B28" s="18">
        <v>8435134853307</v>
      </c>
      <c r="C28" s="15" t="s">
        <v>1737</v>
      </c>
      <c r="D28" s="10"/>
      <c r="E28" s="10"/>
      <c r="F28" s="10"/>
      <c r="G28" s="9">
        <v>1</v>
      </c>
      <c r="H28" s="8" t="s">
        <v>1808</v>
      </c>
      <c r="I28" s="21"/>
      <c r="J28" s="21"/>
      <c r="K28" s="21"/>
      <c r="L28" s="37">
        <v>6859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</row>
    <row r="29" spans="1:215" customFormat="1" ht="12.75" customHeight="1">
      <c r="A29" s="27" t="s">
        <v>1729</v>
      </c>
      <c r="B29" s="18">
        <v>8435134853314</v>
      </c>
      <c r="C29" s="15" t="s">
        <v>1738</v>
      </c>
      <c r="D29" s="10"/>
      <c r="E29" s="10"/>
      <c r="F29" s="10"/>
      <c r="G29" s="9">
        <v>1</v>
      </c>
      <c r="H29" s="8" t="s">
        <v>1808</v>
      </c>
      <c r="I29" s="21"/>
      <c r="J29" s="21"/>
      <c r="K29" s="21"/>
      <c r="L29" s="37">
        <v>7075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</row>
    <row r="30" spans="1:215" customFormat="1" ht="12.75" customHeight="1">
      <c r="A30" s="27" t="s">
        <v>1730</v>
      </c>
      <c r="B30" s="18">
        <v>8435134853321</v>
      </c>
      <c r="C30" s="15" t="s">
        <v>1739</v>
      </c>
      <c r="D30" s="10"/>
      <c r="E30" s="10"/>
      <c r="F30" s="10"/>
      <c r="G30" s="9">
        <v>1</v>
      </c>
      <c r="H30" s="8" t="s">
        <v>1808</v>
      </c>
      <c r="I30" s="21"/>
      <c r="J30" s="21"/>
      <c r="K30" s="21"/>
      <c r="L30" s="37">
        <v>8315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</row>
    <row r="31" spans="1:215" customFormat="1" ht="12.75" customHeight="1">
      <c r="A31" s="27" t="s">
        <v>1731</v>
      </c>
      <c r="B31" s="18">
        <v>8435134853338</v>
      </c>
      <c r="C31" s="15" t="s">
        <v>1740</v>
      </c>
      <c r="D31" s="10"/>
      <c r="E31" s="10"/>
      <c r="F31" s="10"/>
      <c r="G31" s="9">
        <v>1</v>
      </c>
      <c r="H31" s="8" t="s">
        <v>1808</v>
      </c>
      <c r="I31" s="21"/>
      <c r="J31" s="21"/>
      <c r="K31" s="21"/>
      <c r="L31" s="37">
        <v>9675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</row>
    <row r="32" spans="1:215" customFormat="1" ht="12.75" customHeight="1">
      <c r="A32" s="27" t="s">
        <v>1732</v>
      </c>
      <c r="B32" s="18">
        <v>8435134853345</v>
      </c>
      <c r="C32" s="15" t="s">
        <v>1741</v>
      </c>
      <c r="D32" s="10"/>
      <c r="E32" s="10"/>
      <c r="F32" s="10"/>
      <c r="G32" s="9">
        <v>1</v>
      </c>
      <c r="H32" s="8" t="s">
        <v>1808</v>
      </c>
      <c r="I32" s="21"/>
      <c r="J32" s="21"/>
      <c r="K32" s="21"/>
      <c r="L32" s="37">
        <v>8549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</row>
    <row r="33" spans="1:215" customFormat="1" ht="12.75" customHeight="1">
      <c r="A33" s="27" t="s">
        <v>1733</v>
      </c>
      <c r="B33" s="18">
        <v>8435134853352</v>
      </c>
      <c r="C33" s="15" t="s">
        <v>1742</v>
      </c>
      <c r="D33" s="10"/>
      <c r="E33" s="10"/>
      <c r="F33" s="10"/>
      <c r="G33" s="9">
        <v>1</v>
      </c>
      <c r="H33" s="8" t="s">
        <v>1808</v>
      </c>
      <c r="I33" s="21"/>
      <c r="J33" s="21"/>
      <c r="K33" s="21"/>
      <c r="L33" s="37">
        <v>9908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</row>
    <row r="34" spans="1:215" customFormat="1" ht="12.75" customHeight="1">
      <c r="A34" s="27" t="s">
        <v>1749</v>
      </c>
      <c r="B34" s="18">
        <v>8435134854038</v>
      </c>
      <c r="C34" s="15" t="s">
        <v>1744</v>
      </c>
      <c r="D34" s="10"/>
      <c r="E34" s="10"/>
      <c r="F34" s="10"/>
      <c r="G34" s="9">
        <v>1</v>
      </c>
      <c r="H34" s="8" t="s">
        <v>1808</v>
      </c>
      <c r="I34" s="21"/>
      <c r="J34" s="21"/>
      <c r="K34" s="21"/>
      <c r="L34" s="37">
        <v>10098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</row>
    <row r="35" spans="1:215" customFormat="1" ht="12.75" customHeight="1">
      <c r="A35" s="27" t="s">
        <v>1750</v>
      </c>
      <c r="B35" s="18">
        <v>8435134854045</v>
      </c>
      <c r="C35" s="15" t="s">
        <v>1743</v>
      </c>
      <c r="D35" s="10"/>
      <c r="E35" s="10"/>
      <c r="F35" s="10"/>
      <c r="G35" s="9">
        <v>1</v>
      </c>
      <c r="H35" s="8" t="s">
        <v>1808</v>
      </c>
      <c r="I35" s="21"/>
      <c r="J35" s="21"/>
      <c r="K35" s="21"/>
      <c r="L35" s="37">
        <v>10331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</row>
    <row r="36" spans="1:215" customFormat="1" ht="12.75" customHeight="1">
      <c r="A36" s="27" t="s">
        <v>1751</v>
      </c>
      <c r="B36" s="18">
        <v>8435134853512</v>
      </c>
      <c r="C36" s="15" t="s">
        <v>1745</v>
      </c>
      <c r="D36" s="10"/>
      <c r="E36" s="10"/>
      <c r="F36" s="10"/>
      <c r="G36" s="9">
        <v>1</v>
      </c>
      <c r="H36" s="8" t="s">
        <v>1808</v>
      </c>
      <c r="I36" s="21"/>
      <c r="J36" s="21"/>
      <c r="K36" s="21"/>
      <c r="L36" s="37">
        <v>10001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</row>
    <row r="37" spans="1:215" customFormat="1" ht="12.75" customHeight="1">
      <c r="A37" s="27" t="s">
        <v>1752</v>
      </c>
      <c r="B37" s="18">
        <v>8435134853529</v>
      </c>
      <c r="C37" s="15" t="s">
        <v>1746</v>
      </c>
      <c r="D37" s="10"/>
      <c r="E37" s="10"/>
      <c r="F37" s="10"/>
      <c r="G37" s="9">
        <v>1</v>
      </c>
      <c r="H37" s="8" t="s">
        <v>1808</v>
      </c>
      <c r="I37" s="21"/>
      <c r="J37" s="21"/>
      <c r="K37" s="21"/>
      <c r="L37" s="37">
        <v>10234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</row>
    <row r="38" spans="1:215" customFormat="1" ht="12.75" customHeight="1">
      <c r="A38" s="27" t="s">
        <v>1753</v>
      </c>
      <c r="B38" s="18">
        <v>8435134854090</v>
      </c>
      <c r="C38" s="15" t="s">
        <v>1747</v>
      </c>
      <c r="D38" s="10"/>
      <c r="E38" s="10"/>
      <c r="F38" s="10"/>
      <c r="G38" s="9">
        <v>1</v>
      </c>
      <c r="H38" s="8" t="s">
        <v>1808</v>
      </c>
      <c r="I38" s="21"/>
      <c r="J38" s="21"/>
      <c r="K38" s="21"/>
      <c r="L38" s="37">
        <v>10423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</row>
    <row r="39" spans="1:215" customFormat="1" ht="12.75" customHeight="1">
      <c r="A39" s="27" t="s">
        <v>1754</v>
      </c>
      <c r="B39" s="18">
        <v>8435134854106</v>
      </c>
      <c r="C39" s="15" t="s">
        <v>1748</v>
      </c>
      <c r="D39" s="10"/>
      <c r="E39" s="10"/>
      <c r="F39" s="10"/>
      <c r="G39" s="9">
        <v>1</v>
      </c>
      <c r="H39" s="8" t="s">
        <v>1808</v>
      </c>
      <c r="I39" s="21"/>
      <c r="J39" s="21"/>
      <c r="K39" s="21"/>
      <c r="L39" s="37">
        <v>10657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</row>
    <row r="40" spans="1:215" customFormat="1" ht="12.75" customHeight="1">
      <c r="A40" s="27" t="s">
        <v>1755</v>
      </c>
      <c r="B40" s="18">
        <v>8435134853086</v>
      </c>
      <c r="C40" s="15" t="s">
        <v>1762</v>
      </c>
      <c r="D40" s="10"/>
      <c r="E40" s="10"/>
      <c r="F40" s="10"/>
      <c r="G40" s="9">
        <v>1</v>
      </c>
      <c r="H40" s="8" t="s">
        <v>1807</v>
      </c>
      <c r="I40" s="21"/>
      <c r="J40" s="21"/>
      <c r="K40" s="21"/>
      <c r="L40" s="37">
        <v>5467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</row>
    <row r="41" spans="1:215" customFormat="1" ht="12.75" customHeight="1">
      <c r="A41" s="27" t="s">
        <v>1756</v>
      </c>
      <c r="B41" s="18">
        <v>8435134853093</v>
      </c>
      <c r="C41" s="15" t="s">
        <v>1763</v>
      </c>
      <c r="D41" s="10"/>
      <c r="E41" s="10"/>
      <c r="F41" s="10"/>
      <c r="G41" s="9">
        <v>1</v>
      </c>
      <c r="H41" s="8" t="s">
        <v>1807</v>
      </c>
      <c r="I41" s="21"/>
      <c r="J41" s="21"/>
      <c r="K41" s="21"/>
      <c r="L41" s="37">
        <v>5686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</row>
    <row r="42" spans="1:215" customFormat="1" ht="12.75" customHeight="1">
      <c r="A42" s="27" t="s">
        <v>1757</v>
      </c>
      <c r="B42" s="18">
        <v>8435134853109</v>
      </c>
      <c r="C42" s="15" t="s">
        <v>1764</v>
      </c>
      <c r="D42" s="10"/>
      <c r="E42" s="10"/>
      <c r="F42" s="10"/>
      <c r="G42" s="9">
        <v>1</v>
      </c>
      <c r="H42" s="8" t="s">
        <v>1807</v>
      </c>
      <c r="I42" s="21"/>
      <c r="J42" s="21"/>
      <c r="K42" s="21"/>
      <c r="L42" s="37">
        <v>5804</v>
      </c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</row>
    <row r="43" spans="1:215" customFormat="1" ht="12.75" customHeight="1">
      <c r="A43" s="27" t="s">
        <v>1758</v>
      </c>
      <c r="B43" s="18">
        <v>8435134853666</v>
      </c>
      <c r="C43" s="15" t="s">
        <v>1765</v>
      </c>
      <c r="D43" s="10"/>
      <c r="E43" s="10"/>
      <c r="F43" s="10"/>
      <c r="G43" s="9">
        <v>1</v>
      </c>
      <c r="H43" s="8" t="s">
        <v>1807</v>
      </c>
      <c r="I43" s="21"/>
      <c r="J43" s="21"/>
      <c r="K43" s="21"/>
      <c r="L43" s="37">
        <v>6023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</row>
    <row r="44" spans="1:215" customFormat="1" ht="12.75" customHeight="1">
      <c r="A44" s="27" t="s">
        <v>1759</v>
      </c>
      <c r="B44" s="18">
        <v>8435134853123</v>
      </c>
      <c r="C44" s="15" t="s">
        <v>1766</v>
      </c>
      <c r="D44" s="10"/>
      <c r="E44" s="10"/>
      <c r="F44" s="10"/>
      <c r="G44" s="9">
        <v>1</v>
      </c>
      <c r="H44" s="8" t="s">
        <v>1807</v>
      </c>
      <c r="I44" s="21"/>
      <c r="J44" s="21"/>
      <c r="K44" s="21"/>
      <c r="L44" s="37">
        <v>7162</v>
      </c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</row>
    <row r="45" spans="1:215" customFormat="1" ht="12.75" customHeight="1">
      <c r="A45" s="27" t="s">
        <v>1760</v>
      </c>
      <c r="B45" s="18">
        <v>8435134853130</v>
      </c>
      <c r="C45" s="15" t="s">
        <v>1767</v>
      </c>
      <c r="D45" s="10"/>
      <c r="E45" s="10"/>
      <c r="F45" s="10"/>
      <c r="G45" s="9">
        <v>1</v>
      </c>
      <c r="H45" s="8" t="s">
        <v>1807</v>
      </c>
      <c r="I45" s="21"/>
      <c r="J45" s="21"/>
      <c r="K45" s="21"/>
      <c r="L45" s="37">
        <v>8535</v>
      </c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</row>
    <row r="46" spans="1:215" customFormat="1" ht="12.75" customHeight="1">
      <c r="A46" s="27" t="s">
        <v>1761</v>
      </c>
      <c r="B46" s="18">
        <v>8435134853642</v>
      </c>
      <c r="C46" s="15" t="s">
        <v>1768</v>
      </c>
      <c r="D46" s="10"/>
      <c r="E46" s="10"/>
      <c r="F46" s="10"/>
      <c r="G46" s="9">
        <v>1</v>
      </c>
      <c r="H46" s="8" t="s">
        <v>1807</v>
      </c>
      <c r="I46" s="21"/>
      <c r="J46" s="21"/>
      <c r="K46" s="21"/>
      <c r="L46" s="37">
        <v>8860</v>
      </c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</row>
    <row r="47" spans="1:215" customFormat="1" ht="12.75" customHeight="1">
      <c r="A47" s="27" t="s">
        <v>1775</v>
      </c>
      <c r="B47" s="18">
        <v>8435134854007</v>
      </c>
      <c r="C47" s="15" t="s">
        <v>1769</v>
      </c>
      <c r="D47" s="10"/>
      <c r="E47" s="10"/>
      <c r="F47" s="10"/>
      <c r="G47" s="9">
        <v>1</v>
      </c>
      <c r="H47" s="8" t="s">
        <v>1807</v>
      </c>
      <c r="I47" s="21"/>
      <c r="J47" s="21"/>
      <c r="K47" s="21"/>
      <c r="L47" s="37">
        <v>8962</v>
      </c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</row>
    <row r="48" spans="1:215" customFormat="1" ht="12.75" customHeight="1">
      <c r="A48" s="27" t="s">
        <v>1776</v>
      </c>
      <c r="B48" s="18">
        <v>8435134854014</v>
      </c>
      <c r="C48" s="15" t="s">
        <v>1770</v>
      </c>
      <c r="D48" s="10"/>
      <c r="E48" s="10"/>
      <c r="F48" s="10"/>
      <c r="G48" s="9">
        <v>1</v>
      </c>
      <c r="H48" s="8" t="s">
        <v>1807</v>
      </c>
      <c r="I48" s="21"/>
      <c r="J48" s="21"/>
      <c r="K48" s="21"/>
      <c r="L48" s="37">
        <v>9287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</row>
    <row r="49" spans="1:215" customFormat="1" ht="12.75" customHeight="1">
      <c r="A49" s="27" t="s">
        <v>1777</v>
      </c>
      <c r="B49" s="18">
        <v>8435134853468</v>
      </c>
      <c r="C49" s="15" t="s">
        <v>1771</v>
      </c>
      <c r="D49" s="10"/>
      <c r="E49" s="10"/>
      <c r="F49" s="10"/>
      <c r="G49" s="9">
        <v>1</v>
      </c>
      <c r="H49" s="8" t="s">
        <v>1807</v>
      </c>
      <c r="I49" s="21"/>
      <c r="J49" s="21"/>
      <c r="K49" s="21"/>
      <c r="L49" s="37">
        <v>7491</v>
      </c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</row>
    <row r="50" spans="1:215" customFormat="1" ht="12.75" customHeight="1">
      <c r="A50" s="27" t="s">
        <v>1778</v>
      </c>
      <c r="B50" s="18">
        <v>8435134853475</v>
      </c>
      <c r="C50" s="15" t="s">
        <v>1772</v>
      </c>
      <c r="D50" s="10"/>
      <c r="E50" s="10"/>
      <c r="F50" s="10"/>
      <c r="G50" s="9">
        <v>1</v>
      </c>
      <c r="H50" s="8" t="s">
        <v>1807</v>
      </c>
      <c r="I50" s="21"/>
      <c r="J50" s="21"/>
      <c r="K50" s="21"/>
      <c r="L50" s="37">
        <v>9189</v>
      </c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</row>
    <row r="51" spans="1:215" customFormat="1" ht="12.75" customHeight="1">
      <c r="A51" s="27" t="s">
        <v>1779</v>
      </c>
      <c r="B51" s="18">
        <v>8435134854069</v>
      </c>
      <c r="C51" s="15" t="s">
        <v>1773</v>
      </c>
      <c r="D51" s="10"/>
      <c r="E51" s="10"/>
      <c r="F51" s="10"/>
      <c r="G51" s="9">
        <v>1</v>
      </c>
      <c r="H51" s="8" t="s">
        <v>1807</v>
      </c>
      <c r="I51" s="21"/>
      <c r="J51" s="21"/>
      <c r="K51" s="21"/>
      <c r="L51" s="37">
        <v>7918</v>
      </c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</row>
    <row r="52" spans="1:215" customFormat="1" ht="12.75" customHeight="1">
      <c r="A52" s="27" t="s">
        <v>1780</v>
      </c>
      <c r="B52" s="18">
        <v>8435134854076</v>
      </c>
      <c r="C52" s="15" t="s">
        <v>1774</v>
      </c>
      <c r="D52" s="10"/>
      <c r="E52" s="10"/>
      <c r="F52" s="10"/>
      <c r="G52" s="9">
        <v>1</v>
      </c>
      <c r="H52" s="8" t="s">
        <v>1807</v>
      </c>
      <c r="I52" s="21"/>
      <c r="J52" s="21"/>
      <c r="K52" s="21"/>
      <c r="L52" s="37">
        <v>9615</v>
      </c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</row>
    <row r="53" spans="1:215" customFormat="1" ht="12.75" customHeight="1">
      <c r="A53" s="27" t="s">
        <v>1781</v>
      </c>
      <c r="B53" s="18">
        <v>8435134853215</v>
      </c>
      <c r="C53" s="15" t="s">
        <v>1788</v>
      </c>
      <c r="D53" s="10"/>
      <c r="E53" s="10"/>
      <c r="F53" s="10"/>
      <c r="G53" s="9">
        <v>1</v>
      </c>
      <c r="H53" s="15" t="s">
        <v>1806</v>
      </c>
      <c r="I53" s="21"/>
      <c r="J53" s="21"/>
      <c r="K53" s="21"/>
      <c r="L53" s="37">
        <v>6104</v>
      </c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</row>
    <row r="54" spans="1:215" customFormat="1" ht="12.75" customHeight="1">
      <c r="A54" s="27" t="s">
        <v>1782</v>
      </c>
      <c r="B54" s="18">
        <v>8435134853222</v>
      </c>
      <c r="C54" s="15" t="s">
        <v>1789</v>
      </c>
      <c r="D54" s="10"/>
      <c r="E54" s="10"/>
      <c r="F54" s="10"/>
      <c r="G54" s="9">
        <v>1</v>
      </c>
      <c r="H54" s="15" t="s">
        <v>1806</v>
      </c>
      <c r="I54" s="21"/>
      <c r="J54" s="21"/>
      <c r="K54" s="21"/>
      <c r="L54" s="37">
        <v>6322</v>
      </c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</row>
    <row r="55" spans="1:215" customFormat="1" ht="12.75" customHeight="1">
      <c r="A55" s="27" t="s">
        <v>1783</v>
      </c>
      <c r="B55" s="18">
        <v>8435134853659</v>
      </c>
      <c r="C55" s="15" t="s">
        <v>1790</v>
      </c>
      <c r="D55" s="10"/>
      <c r="E55" s="10"/>
      <c r="F55" s="10"/>
      <c r="G55" s="9">
        <v>1</v>
      </c>
      <c r="H55" s="15" t="s">
        <v>1806</v>
      </c>
      <c r="I55" s="21"/>
      <c r="J55" s="21"/>
      <c r="K55" s="21"/>
      <c r="L55" s="37">
        <v>7573</v>
      </c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</row>
    <row r="56" spans="1:215" customFormat="1" ht="12.75" customHeight="1">
      <c r="A56" s="27" t="s">
        <v>1784</v>
      </c>
      <c r="B56" s="18">
        <v>8435134853673</v>
      </c>
      <c r="C56" s="15" t="s">
        <v>1791</v>
      </c>
      <c r="D56" s="10"/>
      <c r="E56" s="10"/>
      <c r="F56" s="10"/>
      <c r="G56" s="9">
        <v>1</v>
      </c>
      <c r="H56" s="15" t="s">
        <v>1806</v>
      </c>
      <c r="I56" s="21"/>
      <c r="J56" s="21"/>
      <c r="K56" s="21"/>
      <c r="L56" s="37">
        <v>9030</v>
      </c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</row>
    <row r="57" spans="1:215" customFormat="1" ht="12.75" customHeight="1">
      <c r="A57" s="27" t="s">
        <v>1785</v>
      </c>
      <c r="B57" s="18">
        <v>8435134854021</v>
      </c>
      <c r="C57" s="15" t="s">
        <v>1792</v>
      </c>
      <c r="D57" s="10"/>
      <c r="E57" s="10"/>
      <c r="F57" s="10"/>
      <c r="G57" s="9">
        <v>1</v>
      </c>
      <c r="H57" s="15" t="s">
        <v>1806</v>
      </c>
      <c r="I57" s="21"/>
      <c r="J57" s="21"/>
      <c r="K57" s="21"/>
      <c r="L57" s="37">
        <v>9456</v>
      </c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</row>
    <row r="58" spans="1:215" customFormat="1" ht="12.75" customHeight="1">
      <c r="A58" s="27" t="s">
        <v>1786</v>
      </c>
      <c r="B58" s="18">
        <v>8435134853734</v>
      </c>
      <c r="C58" s="15" t="s">
        <v>1793</v>
      </c>
      <c r="D58" s="10"/>
      <c r="E58" s="10"/>
      <c r="F58" s="10"/>
      <c r="G58" s="9">
        <v>1</v>
      </c>
      <c r="H58" s="15" t="s">
        <v>1806</v>
      </c>
      <c r="I58" s="21"/>
      <c r="J58" s="21"/>
      <c r="K58" s="21"/>
      <c r="L58" s="37">
        <v>9358</v>
      </c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</row>
    <row r="59" spans="1:215" customFormat="1" ht="12.75" customHeight="1">
      <c r="A59" s="27" t="s">
        <v>1787</v>
      </c>
      <c r="B59" s="18">
        <v>8435134854083</v>
      </c>
      <c r="C59" s="15" t="s">
        <v>1794</v>
      </c>
      <c r="D59" s="10"/>
      <c r="E59" s="10"/>
      <c r="F59" s="10"/>
      <c r="G59" s="9">
        <v>1</v>
      </c>
      <c r="H59" s="15" t="s">
        <v>1806</v>
      </c>
      <c r="I59" s="21"/>
      <c r="J59" s="21"/>
      <c r="K59" s="21"/>
      <c r="L59" s="37">
        <v>9785</v>
      </c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</row>
    <row r="60" spans="1:215" customFormat="1" ht="12.75" customHeight="1">
      <c r="A60" s="27" t="s">
        <v>1800</v>
      </c>
      <c r="B60" s="18">
        <v>8435134853239</v>
      </c>
      <c r="C60" s="15" t="s">
        <v>1795</v>
      </c>
      <c r="D60" s="10"/>
      <c r="E60" s="10"/>
      <c r="F60" s="10"/>
      <c r="G60" s="9">
        <v>1</v>
      </c>
      <c r="H60" s="8" t="s">
        <v>1805</v>
      </c>
      <c r="I60" s="21"/>
      <c r="J60" s="21"/>
      <c r="K60" s="21"/>
      <c r="L60" s="37">
        <v>4673</v>
      </c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</row>
    <row r="61" spans="1:215" customFormat="1" ht="12.75" customHeight="1">
      <c r="A61" s="27" t="s">
        <v>1801</v>
      </c>
      <c r="B61" s="18">
        <v>8435134853246</v>
      </c>
      <c r="C61" s="15" t="s">
        <v>1796</v>
      </c>
      <c r="D61" s="10"/>
      <c r="E61" s="10"/>
      <c r="F61" s="10"/>
      <c r="G61" s="9">
        <v>1</v>
      </c>
      <c r="H61" s="8" t="s">
        <v>1805</v>
      </c>
      <c r="I61" s="21"/>
      <c r="J61" s="21"/>
      <c r="K61" s="21"/>
      <c r="L61" s="37">
        <v>4890</v>
      </c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</row>
    <row r="62" spans="1:215" customFormat="1" ht="12.75" customHeight="1">
      <c r="A62" s="27" t="s">
        <v>1802</v>
      </c>
      <c r="B62" s="18">
        <v>8435134853253</v>
      </c>
      <c r="C62" s="15" t="s">
        <v>1797</v>
      </c>
      <c r="D62" s="10"/>
      <c r="E62" s="10"/>
      <c r="F62" s="10"/>
      <c r="G62" s="9">
        <v>1</v>
      </c>
      <c r="H62" s="8" t="s">
        <v>1805</v>
      </c>
      <c r="I62" s="21"/>
      <c r="J62" s="21"/>
      <c r="K62" s="21"/>
      <c r="L62" s="37">
        <v>6136</v>
      </c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</row>
    <row r="63" spans="1:215" customFormat="1" ht="12.75" customHeight="1">
      <c r="A63" s="27" t="s">
        <v>1803</v>
      </c>
      <c r="B63" s="18">
        <v>8435134853260</v>
      </c>
      <c r="C63" s="15" t="s">
        <v>1798</v>
      </c>
      <c r="D63" s="10"/>
      <c r="E63" s="10"/>
      <c r="F63" s="10"/>
      <c r="G63" s="9">
        <v>1</v>
      </c>
      <c r="H63" s="8" t="s">
        <v>1805</v>
      </c>
      <c r="I63" s="21"/>
      <c r="J63" s="21"/>
      <c r="K63" s="21"/>
      <c r="L63" s="37">
        <v>7502</v>
      </c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</row>
    <row r="64" spans="1:215" customFormat="1" ht="12.75" customHeight="1">
      <c r="A64" s="27" t="s">
        <v>1804</v>
      </c>
      <c r="B64" s="18">
        <v>8435134853505</v>
      </c>
      <c r="C64" s="15" t="s">
        <v>1799</v>
      </c>
      <c r="D64" s="10"/>
      <c r="E64" s="10"/>
      <c r="F64" s="10"/>
      <c r="G64" s="9">
        <v>1</v>
      </c>
      <c r="H64" s="8" t="s">
        <v>1805</v>
      </c>
      <c r="I64" s="21"/>
      <c r="J64" s="21"/>
      <c r="K64" s="21"/>
      <c r="L64" s="37">
        <v>7829</v>
      </c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</row>
    <row r="65" spans="1:214" customFormat="1" ht="12.75" customHeight="1">
      <c r="A65" s="35" t="s">
        <v>149</v>
      </c>
      <c r="B65" s="14">
        <v>8435134825038</v>
      </c>
      <c r="C65" s="19" t="s">
        <v>150</v>
      </c>
      <c r="D65" s="16" t="s">
        <v>1364</v>
      </c>
      <c r="E65" s="16" t="s">
        <v>1369</v>
      </c>
      <c r="F65" s="16" t="s">
        <v>1364</v>
      </c>
      <c r="G65" s="21">
        <v>1</v>
      </c>
      <c r="H65" s="19" t="s">
        <v>142</v>
      </c>
      <c r="I65" s="17">
        <v>15.8</v>
      </c>
      <c r="J65" s="20">
        <f>38.5*39.5*56.5</f>
        <v>85922.375</v>
      </c>
      <c r="K65" s="28" t="s">
        <v>161</v>
      </c>
      <c r="L65" s="37">
        <v>220</v>
      </c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</row>
    <row r="66" spans="1:214" customFormat="1" ht="12.75" customHeight="1">
      <c r="A66" s="35" t="s">
        <v>151</v>
      </c>
      <c r="B66" s="14">
        <v>8435134825045</v>
      </c>
      <c r="C66" s="19" t="s">
        <v>152</v>
      </c>
      <c r="D66" s="16" t="s">
        <v>1364</v>
      </c>
      <c r="E66" s="16" t="s">
        <v>1369</v>
      </c>
      <c r="F66" s="16" t="s">
        <v>1364</v>
      </c>
      <c r="G66" s="21">
        <v>1</v>
      </c>
      <c r="H66" s="19" t="s">
        <v>142</v>
      </c>
      <c r="I66" s="17">
        <v>20</v>
      </c>
      <c r="J66" s="20">
        <f>38.5*39.5*84</f>
        <v>127743</v>
      </c>
      <c r="K66" s="28" t="s">
        <v>162</v>
      </c>
      <c r="L66" s="37">
        <v>245</v>
      </c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</row>
    <row r="67" spans="1:214" customFormat="1" ht="12.75" customHeight="1">
      <c r="A67" s="35" t="s">
        <v>153</v>
      </c>
      <c r="B67" s="14">
        <v>8435134825052</v>
      </c>
      <c r="C67" s="19" t="s">
        <v>154</v>
      </c>
      <c r="D67" s="16" t="s">
        <v>1364</v>
      </c>
      <c r="E67" s="16" t="s">
        <v>1369</v>
      </c>
      <c r="F67" s="16" t="s">
        <v>1364</v>
      </c>
      <c r="G67" s="21">
        <v>1</v>
      </c>
      <c r="H67" s="19" t="s">
        <v>142</v>
      </c>
      <c r="I67" s="17">
        <v>25.6</v>
      </c>
      <c r="J67" s="20">
        <f>47*48*82</f>
        <v>184992</v>
      </c>
      <c r="K67" s="28" t="s">
        <v>163</v>
      </c>
      <c r="L67" s="37">
        <v>283</v>
      </c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</row>
    <row r="68" spans="1:214" customFormat="1" ht="12.75" customHeight="1">
      <c r="A68" s="35" t="s">
        <v>155</v>
      </c>
      <c r="B68" s="14">
        <v>8435134825069</v>
      </c>
      <c r="C68" s="19" t="s">
        <v>156</v>
      </c>
      <c r="D68" s="16" t="s">
        <v>1364</v>
      </c>
      <c r="E68" s="16" t="s">
        <v>1369</v>
      </c>
      <c r="F68" s="16" t="s">
        <v>1364</v>
      </c>
      <c r="G68" s="21">
        <v>1</v>
      </c>
      <c r="H68" s="19" t="s">
        <v>142</v>
      </c>
      <c r="I68" s="17">
        <v>27.6</v>
      </c>
      <c r="J68" s="20">
        <f>47*48*98</f>
        <v>221088</v>
      </c>
      <c r="K68" s="28" t="s">
        <v>164</v>
      </c>
      <c r="L68" s="37">
        <v>309</v>
      </c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</row>
    <row r="69" spans="1:214" customFormat="1" ht="12.75" customHeight="1">
      <c r="A69" s="35" t="s">
        <v>157</v>
      </c>
      <c r="B69" s="14">
        <v>8435134825076</v>
      </c>
      <c r="C69" s="19" t="s">
        <v>158</v>
      </c>
      <c r="D69" s="16" t="s">
        <v>1364</v>
      </c>
      <c r="E69" s="16" t="s">
        <v>1369</v>
      </c>
      <c r="F69" s="16" t="s">
        <v>1364</v>
      </c>
      <c r="G69" s="21">
        <v>1</v>
      </c>
      <c r="H69" s="19" t="s">
        <v>142</v>
      </c>
      <c r="I69" s="17">
        <v>37.799999999999997</v>
      </c>
      <c r="J69" s="20">
        <f>47*48*135</f>
        <v>304560</v>
      </c>
      <c r="K69" s="28" t="s">
        <v>165</v>
      </c>
      <c r="L69" s="37">
        <v>473</v>
      </c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</row>
    <row r="70" spans="1:214" customFormat="1" ht="12.75" customHeight="1">
      <c r="A70" s="35" t="s">
        <v>138</v>
      </c>
      <c r="B70" s="14">
        <v>8435134825083</v>
      </c>
      <c r="C70" s="19" t="s">
        <v>139</v>
      </c>
      <c r="D70" s="16" t="s">
        <v>1364</v>
      </c>
      <c r="E70" s="16" t="s">
        <v>1369</v>
      </c>
      <c r="F70" s="16" t="s">
        <v>1364</v>
      </c>
      <c r="G70" s="21">
        <v>1</v>
      </c>
      <c r="H70" s="19" t="s">
        <v>142</v>
      </c>
      <c r="I70" s="17">
        <v>16.55</v>
      </c>
      <c r="J70" s="20">
        <f>38.5*39.5*84</f>
        <v>127743</v>
      </c>
      <c r="K70" s="28" t="s">
        <v>162</v>
      </c>
      <c r="L70" s="37">
        <v>274</v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</row>
    <row r="71" spans="1:214" customFormat="1" ht="12.75" customHeight="1">
      <c r="A71" s="35" t="s">
        <v>140</v>
      </c>
      <c r="B71" s="14">
        <v>8435134825090</v>
      </c>
      <c r="C71" s="19" t="s">
        <v>141</v>
      </c>
      <c r="D71" s="16" t="s">
        <v>1364</v>
      </c>
      <c r="E71" s="16" t="s">
        <v>1369</v>
      </c>
      <c r="F71" s="16" t="s">
        <v>1364</v>
      </c>
      <c r="G71" s="21">
        <v>1</v>
      </c>
      <c r="H71" s="19" t="s">
        <v>142</v>
      </c>
      <c r="I71" s="17">
        <v>20.75</v>
      </c>
      <c r="J71" s="20">
        <f>47*48*60.5</f>
        <v>136488</v>
      </c>
      <c r="K71" s="28" t="s">
        <v>166</v>
      </c>
      <c r="L71" s="37">
        <v>321</v>
      </c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</row>
    <row r="72" spans="1:214" customFormat="1" ht="12.75" customHeight="1">
      <c r="A72" s="35" t="s">
        <v>143</v>
      </c>
      <c r="B72" s="14">
        <v>8435134825106</v>
      </c>
      <c r="C72" s="19" t="s">
        <v>144</v>
      </c>
      <c r="D72" s="16" t="s">
        <v>1364</v>
      </c>
      <c r="E72" s="16" t="s">
        <v>1369</v>
      </c>
      <c r="F72" s="16" t="s">
        <v>1364</v>
      </c>
      <c r="G72" s="21">
        <v>1</v>
      </c>
      <c r="H72" s="19" t="s">
        <v>142</v>
      </c>
      <c r="I72" s="17">
        <v>26.35</v>
      </c>
      <c r="J72" s="20">
        <f>47*48*82</f>
        <v>184992</v>
      </c>
      <c r="K72" s="28" t="s">
        <v>163</v>
      </c>
      <c r="L72" s="37">
        <v>367</v>
      </c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</row>
    <row r="73" spans="1:214" customFormat="1" ht="12.75" customHeight="1">
      <c r="A73" s="35" t="s">
        <v>145</v>
      </c>
      <c r="B73" s="14">
        <v>8435134825113</v>
      </c>
      <c r="C73" s="19" t="s">
        <v>146</v>
      </c>
      <c r="D73" s="16" t="s">
        <v>1364</v>
      </c>
      <c r="E73" s="16" t="s">
        <v>1367</v>
      </c>
      <c r="F73" s="16" t="s">
        <v>1364</v>
      </c>
      <c r="G73" s="21">
        <v>1</v>
      </c>
      <c r="H73" s="19" t="s">
        <v>142</v>
      </c>
      <c r="I73" s="17">
        <v>28.35</v>
      </c>
      <c r="J73" s="20">
        <f>47*48*98</f>
        <v>221088</v>
      </c>
      <c r="K73" s="28" t="s">
        <v>164</v>
      </c>
      <c r="L73" s="37">
        <v>399</v>
      </c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</row>
    <row r="74" spans="1:214" customFormat="1" ht="12.75" customHeight="1">
      <c r="A74" s="35" t="s">
        <v>147</v>
      </c>
      <c r="B74" s="14">
        <v>8435134825120</v>
      </c>
      <c r="C74" s="19" t="s">
        <v>148</v>
      </c>
      <c r="D74" s="16" t="s">
        <v>1364</v>
      </c>
      <c r="E74" s="16" t="s">
        <v>1369</v>
      </c>
      <c r="F74" s="16" t="s">
        <v>1364</v>
      </c>
      <c r="G74" s="21">
        <v>1</v>
      </c>
      <c r="H74" s="19" t="s">
        <v>142</v>
      </c>
      <c r="I74" s="17">
        <v>38.549999999999997</v>
      </c>
      <c r="J74" s="20">
        <f>47*48*135</f>
        <v>304560</v>
      </c>
      <c r="K74" s="28" t="s">
        <v>165</v>
      </c>
      <c r="L74" s="37">
        <v>570</v>
      </c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</row>
    <row r="75" spans="1:214" customFormat="1" ht="12.75" customHeight="1">
      <c r="A75" s="35" t="s">
        <v>258</v>
      </c>
      <c r="B75" s="14">
        <v>8435134825137</v>
      </c>
      <c r="C75" s="19" t="s">
        <v>159</v>
      </c>
      <c r="D75" s="16" t="s">
        <v>1364</v>
      </c>
      <c r="E75" s="16" t="s">
        <v>1369</v>
      </c>
      <c r="F75" s="16" t="s">
        <v>1364</v>
      </c>
      <c r="G75" s="21">
        <v>1</v>
      </c>
      <c r="H75" s="19" t="s">
        <v>142</v>
      </c>
      <c r="I75" s="17">
        <v>25.6</v>
      </c>
      <c r="J75" s="20">
        <f>47*48*82</f>
        <v>184992</v>
      </c>
      <c r="K75" s="28" t="s">
        <v>163</v>
      </c>
      <c r="L75" s="37">
        <v>367</v>
      </c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</row>
    <row r="76" spans="1:214" customFormat="1" ht="12.75" customHeight="1">
      <c r="A76" s="35" t="s">
        <v>259</v>
      </c>
      <c r="B76" s="14">
        <v>8435134825144</v>
      </c>
      <c r="C76" s="19" t="s">
        <v>160</v>
      </c>
      <c r="D76" s="16" t="s">
        <v>1364</v>
      </c>
      <c r="E76" s="16" t="s">
        <v>1369</v>
      </c>
      <c r="F76" s="16" t="s">
        <v>1364</v>
      </c>
      <c r="G76" s="21">
        <v>1</v>
      </c>
      <c r="H76" s="19" t="s">
        <v>142</v>
      </c>
      <c r="I76" s="17">
        <v>27.6</v>
      </c>
      <c r="J76" s="20">
        <f>47*48*98</f>
        <v>221088</v>
      </c>
      <c r="K76" s="28" t="s">
        <v>164</v>
      </c>
      <c r="L76" s="37">
        <v>399</v>
      </c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</row>
    <row r="77" spans="1:214" customFormat="1" ht="12.75" customHeight="1">
      <c r="A77" s="35" t="s">
        <v>88</v>
      </c>
      <c r="B77" s="14">
        <v>8435134826042</v>
      </c>
      <c r="C77" s="19" t="s">
        <v>727</v>
      </c>
      <c r="D77" s="16" t="s">
        <v>1364</v>
      </c>
      <c r="E77" s="16" t="s">
        <v>1364</v>
      </c>
      <c r="F77" s="16" t="s">
        <v>1364</v>
      </c>
      <c r="G77" s="21">
        <v>1</v>
      </c>
      <c r="H77" s="19" t="s">
        <v>90</v>
      </c>
      <c r="I77" s="17">
        <v>0.32</v>
      </c>
      <c r="J77" s="20"/>
      <c r="K77" s="28"/>
      <c r="L77" s="37">
        <v>19</v>
      </c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</row>
    <row r="78" spans="1:214" customFormat="1" ht="12.75" customHeight="1">
      <c r="A78" s="35" t="s">
        <v>1812</v>
      </c>
      <c r="B78" s="18">
        <v>8435134853901</v>
      </c>
      <c r="C78" s="15" t="s">
        <v>1816</v>
      </c>
      <c r="D78" s="10"/>
      <c r="E78" s="10"/>
      <c r="F78" s="10"/>
      <c r="G78" s="9">
        <v>1</v>
      </c>
      <c r="H78" s="19" t="s">
        <v>1630</v>
      </c>
      <c r="I78" s="21"/>
      <c r="J78" s="21"/>
      <c r="K78" s="21"/>
      <c r="L78" s="37">
        <v>43</v>
      </c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</row>
    <row r="79" spans="1:214" customFormat="1" ht="12.75" customHeight="1">
      <c r="A79" s="35" t="s">
        <v>519</v>
      </c>
      <c r="B79" s="14">
        <v>8435134804873</v>
      </c>
      <c r="C79" s="19" t="s">
        <v>521</v>
      </c>
      <c r="D79" s="16" t="s">
        <v>1364</v>
      </c>
      <c r="E79" s="16" t="s">
        <v>1364</v>
      </c>
      <c r="F79" s="16" t="s">
        <v>1364</v>
      </c>
      <c r="G79" s="21">
        <v>1</v>
      </c>
      <c r="H79" s="19" t="s">
        <v>1245</v>
      </c>
      <c r="I79" s="17"/>
      <c r="J79" s="20"/>
      <c r="K79" s="28"/>
      <c r="L79" s="39">
        <v>70</v>
      </c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</row>
    <row r="80" spans="1:214" ht="11.25" customHeight="1">
      <c r="F80" s="7"/>
    </row>
    <row r="81" spans="6:6" ht="11.25" customHeight="1">
      <c r="F81" s="7"/>
    </row>
    <row r="82" spans="6:6" ht="11.25" customHeight="1">
      <c r="F82" s="7"/>
    </row>
    <row r="83" spans="6:6" ht="11.25" customHeight="1">
      <c r="F83" s="7"/>
    </row>
  </sheetData>
  <mergeCells count="1">
    <mergeCell ref="C1:L1"/>
  </mergeCells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TARIFA 2023</vt:lpstr>
      <vt:lpstr>NOVEDADES</vt:lpstr>
      <vt:lpstr>OBSOLETOS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Maialen Agirre</cp:lastModifiedBy>
  <cp:lastPrinted>2020-08-26T06:46:40Z</cp:lastPrinted>
  <dcterms:created xsi:type="dcterms:W3CDTF">1996-11-27T10:00:04Z</dcterms:created>
  <dcterms:modified xsi:type="dcterms:W3CDTF">2023-01-31T11:05:15Z</dcterms:modified>
</cp:coreProperties>
</file>